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ADÍSTICA\02-CONSEJERÍA\TRANSPARENCIA\Calidad y seguridad en el paciente\Sugerencias\Nuevo\"/>
    </mc:Choice>
  </mc:AlternateContent>
  <bookViews>
    <workbookView xWindow="0" yWindow="0" windowWidth="19200" windowHeight="10995"/>
  </bookViews>
  <sheets>
    <sheet name="Atención Primaria " sheetId="18" r:id="rId1"/>
    <sheet name="Atención Hospitalaria" sheetId="20" r:id="rId2"/>
    <sheet name="Gerencia de Salud de Área" sheetId="5" r:id="rId3"/>
    <sheet name="Otros Centros" sheetId="16" r:id="rId4"/>
  </sheets>
  <externalReferences>
    <externalReference r:id="rId5"/>
  </externalReferences>
  <definedNames>
    <definedName name="Recover">[1]Macro1!$A$80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I25" i="16" l="1"/>
  <c r="I26" i="16"/>
  <c r="I27" i="16"/>
  <c r="I24" i="16"/>
  <c r="G25" i="16" l="1"/>
  <c r="G26" i="16"/>
  <c r="E26" i="16"/>
  <c r="E24" i="16"/>
  <c r="C26" i="16"/>
  <c r="C24" i="16"/>
  <c r="L15" i="16" l="1"/>
  <c r="K15" i="16" s="1"/>
  <c r="L16" i="16"/>
  <c r="M16" i="16" s="1"/>
  <c r="L17" i="16"/>
  <c r="M17" i="16" s="1"/>
  <c r="L14" i="16"/>
  <c r="M14" i="16" s="1"/>
  <c r="C29" i="5"/>
  <c r="F22" i="5"/>
  <c r="G22" i="5" s="1"/>
  <c r="F23" i="5"/>
  <c r="G23" i="5" s="1"/>
  <c r="F24" i="5"/>
  <c r="F25" i="5"/>
  <c r="E25" i="5" s="1"/>
  <c r="F26" i="5"/>
  <c r="G26" i="5" s="1"/>
  <c r="F27" i="5"/>
  <c r="G27" i="5" s="1"/>
  <c r="F28" i="5"/>
  <c r="F29" i="5"/>
  <c r="E29" i="5" s="1"/>
  <c r="F30" i="5"/>
  <c r="G30" i="5" s="1"/>
  <c r="F21" i="5"/>
  <c r="G21" i="5" s="1"/>
  <c r="K33" i="20"/>
  <c r="N26" i="20"/>
  <c r="M26" i="20" s="1"/>
  <c r="K23" i="18"/>
  <c r="N27" i="20"/>
  <c r="I27" i="20" s="1"/>
  <c r="N28" i="20"/>
  <c r="O28" i="20" s="1"/>
  <c r="N29" i="20"/>
  <c r="K29" i="20" s="1"/>
  <c r="N30" i="20"/>
  <c r="K30" i="20" s="1"/>
  <c r="N31" i="20"/>
  <c r="I31" i="20" s="1"/>
  <c r="N32" i="20"/>
  <c r="O32" i="20" s="1"/>
  <c r="N33" i="20"/>
  <c r="N34" i="20"/>
  <c r="K34" i="20" s="1"/>
  <c r="N35" i="20"/>
  <c r="I35" i="20" s="1"/>
  <c r="N36" i="20"/>
  <c r="O36" i="20" s="1"/>
  <c r="N37" i="20"/>
  <c r="C37" i="20" s="1"/>
  <c r="N38" i="20"/>
  <c r="K38" i="20" s="1"/>
  <c r="N39" i="20"/>
  <c r="I39" i="20" s="1"/>
  <c r="N40" i="20"/>
  <c r="E40" i="20" s="1"/>
  <c r="N24" i="18"/>
  <c r="N25" i="18"/>
  <c r="O25" i="18" s="1"/>
  <c r="N26" i="18"/>
  <c r="E26" i="18" s="1"/>
  <c r="N27" i="18"/>
  <c r="M27" i="18" s="1"/>
  <c r="N28" i="18"/>
  <c r="N29" i="18"/>
  <c r="O29" i="18" s="1"/>
  <c r="N30" i="18"/>
  <c r="O30" i="18" s="1"/>
  <c r="N31" i="18"/>
  <c r="O31" i="18" s="1"/>
  <c r="N32" i="18"/>
  <c r="N33" i="18"/>
  <c r="O33" i="18" s="1"/>
  <c r="N34" i="18"/>
  <c r="M34" i="18" s="1"/>
  <c r="N23" i="18"/>
  <c r="M23" i="18" s="1"/>
  <c r="F27" i="16"/>
  <c r="D27" i="16"/>
  <c r="H25" i="16"/>
  <c r="H26" i="16"/>
  <c r="H24" i="16"/>
  <c r="E38" i="5"/>
  <c r="E39" i="5"/>
  <c r="E40" i="5"/>
  <c r="E41" i="5"/>
  <c r="E42" i="5"/>
  <c r="E43" i="5"/>
  <c r="E44" i="5"/>
  <c r="E45" i="5"/>
  <c r="E37" i="5"/>
  <c r="C38" i="5"/>
  <c r="C39" i="5"/>
  <c r="C40" i="5"/>
  <c r="C41" i="5"/>
  <c r="C42" i="5"/>
  <c r="C43" i="5"/>
  <c r="C44" i="5"/>
  <c r="C45" i="5"/>
  <c r="C37" i="5"/>
  <c r="D46" i="5"/>
  <c r="M60" i="20"/>
  <c r="K60" i="20"/>
  <c r="K61" i="20"/>
  <c r="E48" i="20"/>
  <c r="E52" i="20"/>
  <c r="C57" i="20"/>
  <c r="N48" i="20"/>
  <c r="K48" i="20" s="1"/>
  <c r="N49" i="20"/>
  <c r="O49" i="20" s="1"/>
  <c r="N50" i="20"/>
  <c r="N51" i="20"/>
  <c r="I51" i="20" s="1"/>
  <c r="N52" i="20"/>
  <c r="M52" i="20" s="1"/>
  <c r="N53" i="20"/>
  <c r="G53" i="20" s="1"/>
  <c r="N54" i="20"/>
  <c r="K54" i="20" s="1"/>
  <c r="N55" i="20"/>
  <c r="I55" i="20" s="1"/>
  <c r="N56" i="20"/>
  <c r="E56" i="20" s="1"/>
  <c r="N57" i="20"/>
  <c r="G57" i="20" s="1"/>
  <c r="N58" i="20"/>
  <c r="K58" i="20" s="1"/>
  <c r="N59" i="20"/>
  <c r="I59" i="20" s="1"/>
  <c r="N60" i="20"/>
  <c r="I60" i="20" s="1"/>
  <c r="N61" i="20"/>
  <c r="C61" i="20" s="1"/>
  <c r="N47" i="20"/>
  <c r="K47" i="20" s="1"/>
  <c r="N42" i="18"/>
  <c r="O42" i="18" s="1"/>
  <c r="N43" i="18"/>
  <c r="O43" i="18" s="1"/>
  <c r="N44" i="18"/>
  <c r="O44" i="18" s="1"/>
  <c r="N45" i="18"/>
  <c r="O45" i="18" s="1"/>
  <c r="N46" i="18"/>
  <c r="O46" i="18" s="1"/>
  <c r="N47" i="18"/>
  <c r="O47" i="18" s="1"/>
  <c r="N48" i="18"/>
  <c r="O48" i="18" s="1"/>
  <c r="N49" i="18"/>
  <c r="O49" i="18" s="1"/>
  <c r="N50" i="18"/>
  <c r="O50" i="18" s="1"/>
  <c r="N51" i="18"/>
  <c r="O51" i="18" s="1"/>
  <c r="N52" i="18"/>
  <c r="O52" i="18" s="1"/>
  <c r="N41" i="18"/>
  <c r="O41" i="18" s="1"/>
  <c r="E31" i="18" l="1"/>
  <c r="O27" i="18"/>
  <c r="G23" i="18"/>
  <c r="K27" i="18"/>
  <c r="C23" i="18"/>
  <c r="G27" i="18"/>
  <c r="M31" i="18"/>
  <c r="C27" i="18"/>
  <c r="I31" i="18"/>
  <c r="O23" i="18"/>
  <c r="E28" i="20"/>
  <c r="M40" i="20"/>
  <c r="C26" i="20"/>
  <c r="G32" i="20"/>
  <c r="M28" i="20"/>
  <c r="I61" i="20"/>
  <c r="M48" i="20"/>
  <c r="C29" i="20"/>
  <c r="I38" i="20"/>
  <c r="E32" i="20"/>
  <c r="E21" i="5"/>
  <c r="G29" i="5"/>
  <c r="C30" i="5"/>
  <c r="E34" i="18"/>
  <c r="G30" i="18"/>
  <c r="I26" i="18"/>
  <c r="K30" i="18"/>
  <c r="M26" i="18"/>
  <c r="O27" i="20"/>
  <c r="I57" i="20"/>
  <c r="G31" i="20"/>
  <c r="I34" i="20"/>
  <c r="O39" i="20"/>
  <c r="C27" i="5"/>
  <c r="E27" i="5"/>
  <c r="E15" i="16"/>
  <c r="C49" i="20"/>
  <c r="I56" i="20"/>
  <c r="K56" i="20"/>
  <c r="O53" i="20"/>
  <c r="C34" i="18"/>
  <c r="C26" i="18"/>
  <c r="E30" i="18"/>
  <c r="G34" i="18"/>
  <c r="G26" i="18"/>
  <c r="I30" i="18"/>
  <c r="K34" i="18"/>
  <c r="K26" i="18"/>
  <c r="M30" i="18"/>
  <c r="O34" i="18"/>
  <c r="O26" i="18"/>
  <c r="G39" i="20"/>
  <c r="G28" i="20"/>
  <c r="I30" i="20"/>
  <c r="M36" i="20"/>
  <c r="O35" i="20"/>
  <c r="C25" i="5"/>
  <c r="E23" i="5"/>
  <c r="G25" i="5"/>
  <c r="G15" i="16"/>
  <c r="C30" i="18"/>
  <c r="I34" i="18"/>
  <c r="C53" i="20"/>
  <c r="G24" i="16"/>
  <c r="C48" i="20"/>
  <c r="I52" i="20"/>
  <c r="K49" i="20"/>
  <c r="C25" i="16"/>
  <c r="E25" i="16"/>
  <c r="O40" i="20"/>
  <c r="G40" i="20"/>
  <c r="C31" i="18"/>
  <c r="E23" i="18"/>
  <c r="E27" i="18"/>
  <c r="G31" i="18"/>
  <c r="I23" i="18"/>
  <c r="I27" i="18"/>
  <c r="K31" i="18"/>
  <c r="E36" i="20"/>
  <c r="G35" i="20"/>
  <c r="G27" i="20"/>
  <c r="K26" i="20"/>
  <c r="M32" i="20"/>
  <c r="O31" i="20"/>
  <c r="C21" i="5"/>
  <c r="C23" i="5"/>
  <c r="M15" i="16"/>
  <c r="K50" i="20"/>
  <c r="C50" i="20"/>
  <c r="E58" i="20"/>
  <c r="G47" i="20"/>
  <c r="G51" i="20"/>
  <c r="M54" i="20"/>
  <c r="O58" i="20"/>
  <c r="M61" i="20"/>
  <c r="E61" i="20"/>
  <c r="M57" i="20"/>
  <c r="E57" i="20"/>
  <c r="M53" i="20"/>
  <c r="E53" i="20"/>
  <c r="M49" i="20"/>
  <c r="E49" i="20"/>
  <c r="C60" i="20"/>
  <c r="C56" i="20"/>
  <c r="C52" i="20"/>
  <c r="E47" i="20"/>
  <c r="E51" i="20"/>
  <c r="G61" i="20"/>
  <c r="G55" i="20"/>
  <c r="G50" i="20"/>
  <c r="I54" i="20"/>
  <c r="I49" i="20"/>
  <c r="K59" i="20"/>
  <c r="K53" i="20"/>
  <c r="M58" i="20"/>
  <c r="O47" i="20"/>
  <c r="O57" i="20"/>
  <c r="O51" i="20"/>
  <c r="E28" i="5"/>
  <c r="G28" i="5"/>
  <c r="C28" i="5"/>
  <c r="E24" i="5"/>
  <c r="G24" i="5"/>
  <c r="C24" i="5"/>
  <c r="I15" i="16"/>
  <c r="I50" i="20"/>
  <c r="K55" i="20"/>
  <c r="M59" i="20"/>
  <c r="O60" i="20"/>
  <c r="G60" i="20"/>
  <c r="O56" i="20"/>
  <c r="G56" i="20"/>
  <c r="O52" i="20"/>
  <c r="G52" i="20"/>
  <c r="O48" i="20"/>
  <c r="G48" i="20"/>
  <c r="C59" i="20"/>
  <c r="C55" i="20"/>
  <c r="C51" i="20"/>
  <c r="E60" i="20"/>
  <c r="E55" i="20"/>
  <c r="E50" i="20"/>
  <c r="G59" i="20"/>
  <c r="G54" i="20"/>
  <c r="G49" i="20"/>
  <c r="I58" i="20"/>
  <c r="I53" i="20"/>
  <c r="I48" i="20"/>
  <c r="K57" i="20"/>
  <c r="K52" i="20"/>
  <c r="M47" i="20"/>
  <c r="M56" i="20"/>
  <c r="M51" i="20"/>
  <c r="O61" i="20"/>
  <c r="O55" i="20"/>
  <c r="O50" i="20"/>
  <c r="H27" i="16"/>
  <c r="C15" i="16"/>
  <c r="C47" i="20"/>
  <c r="C58" i="20"/>
  <c r="C54" i="20"/>
  <c r="E59" i="20"/>
  <c r="E54" i="20"/>
  <c r="G58" i="20"/>
  <c r="I47" i="20"/>
  <c r="K51" i="20"/>
  <c r="M55" i="20"/>
  <c r="M50" i="20"/>
  <c r="O59" i="20"/>
  <c r="O54" i="20"/>
  <c r="O32" i="18"/>
  <c r="M32" i="18"/>
  <c r="K32" i="18"/>
  <c r="I32" i="18"/>
  <c r="G32" i="18"/>
  <c r="E32" i="18"/>
  <c r="C32" i="18"/>
  <c r="O28" i="18"/>
  <c r="M28" i="18"/>
  <c r="K28" i="18"/>
  <c r="I28" i="18"/>
  <c r="G28" i="18"/>
  <c r="E28" i="18"/>
  <c r="C28" i="18"/>
  <c r="O24" i="18"/>
  <c r="M24" i="18"/>
  <c r="K24" i="18"/>
  <c r="I24" i="18"/>
  <c r="G24" i="18"/>
  <c r="E24" i="18"/>
  <c r="C24" i="18"/>
  <c r="M37" i="20"/>
  <c r="E37" i="20"/>
  <c r="O37" i="20"/>
  <c r="G37" i="20"/>
  <c r="I37" i="20"/>
  <c r="M33" i="20"/>
  <c r="E33" i="20"/>
  <c r="O33" i="20"/>
  <c r="G33" i="20"/>
  <c r="I33" i="20"/>
  <c r="M29" i="20"/>
  <c r="E29" i="20"/>
  <c r="O29" i="20"/>
  <c r="G29" i="20"/>
  <c r="I29" i="20"/>
  <c r="C33" i="20"/>
  <c r="K37" i="20"/>
  <c r="C33" i="18"/>
  <c r="C29" i="18"/>
  <c r="C25" i="18"/>
  <c r="E33" i="18"/>
  <c r="E29" i="18"/>
  <c r="E25" i="18"/>
  <c r="G33" i="18"/>
  <c r="G29" i="18"/>
  <c r="G25" i="18"/>
  <c r="I33" i="18"/>
  <c r="I29" i="18"/>
  <c r="I25" i="18"/>
  <c r="K33" i="18"/>
  <c r="K29" i="18"/>
  <c r="K25" i="18"/>
  <c r="M33" i="18"/>
  <c r="M29" i="18"/>
  <c r="M25" i="18"/>
  <c r="C40" i="20"/>
  <c r="C36" i="20"/>
  <c r="C32" i="20"/>
  <c r="C28" i="20"/>
  <c r="E39" i="20"/>
  <c r="E35" i="20"/>
  <c r="E31" i="20"/>
  <c r="E27" i="20"/>
  <c r="G38" i="20"/>
  <c r="G34" i="20"/>
  <c r="G30" i="20"/>
  <c r="I26" i="20"/>
  <c r="K40" i="20"/>
  <c r="K36" i="20"/>
  <c r="K32" i="20"/>
  <c r="K28" i="20"/>
  <c r="M39" i="20"/>
  <c r="M35" i="20"/>
  <c r="M31" i="20"/>
  <c r="M27" i="20"/>
  <c r="O38" i="20"/>
  <c r="O34" i="20"/>
  <c r="O30" i="20"/>
  <c r="E30" i="5"/>
  <c r="E26" i="5"/>
  <c r="E22" i="5"/>
  <c r="C14" i="16"/>
  <c r="E14" i="16"/>
  <c r="G14" i="16"/>
  <c r="I14" i="16"/>
  <c r="K14" i="16"/>
  <c r="C39" i="20"/>
  <c r="C35" i="20"/>
  <c r="C31" i="20"/>
  <c r="C27" i="20"/>
  <c r="E38" i="20"/>
  <c r="E34" i="20"/>
  <c r="E30" i="20"/>
  <c r="G26" i="20"/>
  <c r="I40" i="20"/>
  <c r="I36" i="20"/>
  <c r="I32" i="20"/>
  <c r="I28" i="20"/>
  <c r="K39" i="20"/>
  <c r="K35" i="20"/>
  <c r="K31" i="20"/>
  <c r="K27" i="20"/>
  <c r="M38" i="20"/>
  <c r="M34" i="20"/>
  <c r="M30" i="20"/>
  <c r="O26" i="20"/>
  <c r="C17" i="16"/>
  <c r="E17" i="16"/>
  <c r="G17" i="16"/>
  <c r="I17" i="16"/>
  <c r="K17" i="16"/>
  <c r="C38" i="20"/>
  <c r="C34" i="20"/>
  <c r="C30" i="20"/>
  <c r="E26" i="20"/>
  <c r="G36" i="20"/>
  <c r="C26" i="5"/>
  <c r="C22" i="5"/>
  <c r="C16" i="16"/>
  <c r="E16" i="16"/>
  <c r="G16" i="16"/>
  <c r="I16" i="16"/>
  <c r="K16" i="16"/>
  <c r="C41" i="18"/>
  <c r="C51" i="18"/>
  <c r="C49" i="18"/>
  <c r="C47" i="18"/>
  <c r="C45" i="18"/>
  <c r="C43" i="18"/>
  <c r="E41" i="18"/>
  <c r="E51" i="18"/>
  <c r="E49" i="18"/>
  <c r="E47" i="18"/>
  <c r="E45" i="18"/>
  <c r="E43" i="18"/>
  <c r="G41" i="18"/>
  <c r="G51" i="18"/>
  <c r="G49" i="18"/>
  <c r="G47" i="18"/>
  <c r="G45" i="18"/>
  <c r="G43" i="18"/>
  <c r="I41" i="18"/>
  <c r="I51" i="18"/>
  <c r="I49" i="18"/>
  <c r="I47" i="18"/>
  <c r="I45" i="18"/>
  <c r="I43" i="18"/>
  <c r="K41" i="18"/>
  <c r="K51" i="18"/>
  <c r="K49" i="18"/>
  <c r="K47" i="18"/>
  <c r="K45" i="18"/>
  <c r="K43" i="18"/>
  <c r="M41" i="18"/>
  <c r="M51" i="18"/>
  <c r="M49" i="18"/>
  <c r="M47" i="18"/>
  <c r="M45" i="18"/>
  <c r="M43" i="18"/>
  <c r="C52" i="18"/>
  <c r="C50" i="18"/>
  <c r="C48" i="18"/>
  <c r="C46" i="18"/>
  <c r="C44" i="18"/>
  <c r="C42" i="18"/>
  <c r="E52" i="18"/>
  <c r="E50" i="18"/>
  <c r="E48" i="18"/>
  <c r="E46" i="18"/>
  <c r="E44" i="18"/>
  <c r="E42" i="18"/>
  <c r="G52" i="18"/>
  <c r="G50" i="18"/>
  <c r="G48" i="18"/>
  <c r="G46" i="18"/>
  <c r="G44" i="18"/>
  <c r="G42" i="18"/>
  <c r="I52" i="18"/>
  <c r="I50" i="18"/>
  <c r="I48" i="18"/>
  <c r="I46" i="18"/>
  <c r="I44" i="18"/>
  <c r="I42" i="18"/>
  <c r="K52" i="18"/>
  <c r="K50" i="18"/>
  <c r="K48" i="18"/>
  <c r="K46" i="18"/>
  <c r="K44" i="18"/>
  <c r="K42" i="18"/>
  <c r="M52" i="18"/>
  <c r="M50" i="18"/>
  <c r="M48" i="18"/>
  <c r="M46" i="18"/>
  <c r="M44" i="18"/>
  <c r="M42" i="18"/>
  <c r="B27" i="16"/>
  <c r="B46" i="5"/>
  <c r="E46" i="5" s="1"/>
  <c r="B13" i="5"/>
  <c r="G27" i="16" l="1"/>
  <c r="C27" i="16"/>
  <c r="E27" i="16"/>
  <c r="C46" i="5"/>
</calcChain>
</file>

<file path=xl/sharedStrings.xml><?xml version="1.0" encoding="utf-8"?>
<sst xmlns="http://schemas.openxmlformats.org/spreadsheetml/2006/main" count="318" uniqueCount="76">
  <si>
    <t>ÁREAS SANITARIAS</t>
  </si>
  <si>
    <t xml:space="preserve">Nº </t>
  </si>
  <si>
    <t>Ávila</t>
  </si>
  <si>
    <t>Burgos</t>
  </si>
  <si>
    <t>León</t>
  </si>
  <si>
    <t>Palencia</t>
  </si>
  <si>
    <t>Salamanca</t>
  </si>
  <si>
    <t>Segovia</t>
  </si>
  <si>
    <t>Soria</t>
  </si>
  <si>
    <t>Valladolid Oeste</t>
  </si>
  <si>
    <t>Zamora</t>
  </si>
  <si>
    <t>Total</t>
  </si>
  <si>
    <t>Sugerencias por 10.000 usuarios</t>
  </si>
  <si>
    <t>Sugerencias por 100.000 Actos Asistenciales</t>
  </si>
  <si>
    <t>MOTIVOS DE SUGERENCIA MÁS FRECUENTES</t>
  </si>
  <si>
    <t>Otros motivos</t>
  </si>
  <si>
    <t>Organización y funcionamiento</t>
  </si>
  <si>
    <t>Asistenciales</t>
  </si>
  <si>
    <t>Trato</t>
  </si>
  <si>
    <t>%</t>
  </si>
  <si>
    <t>Listas de espera /demoras en la asistencia</t>
  </si>
  <si>
    <t xml:space="preserve">Valladolid </t>
  </si>
  <si>
    <t>-</t>
  </si>
  <si>
    <t>SUGERENCIAS EN GERENCIAS DE SALUD DE ÁREA</t>
  </si>
  <si>
    <t>CENTROS</t>
  </si>
  <si>
    <t>Emergencias sanitarias</t>
  </si>
  <si>
    <t>Centro de Hemoterapia y Hemodonación</t>
  </si>
  <si>
    <t>Otros centros</t>
  </si>
  <si>
    <t>Documentación</t>
  </si>
  <si>
    <t>Extracción para donación de sangre</t>
  </si>
  <si>
    <t>Soporte Vital Básico</t>
  </si>
  <si>
    <t>El Bierzo</t>
  </si>
  <si>
    <t>Valladolid Este</t>
  </si>
  <si>
    <t>Medicina General/ Familia</t>
  </si>
  <si>
    <t>Pediatría</t>
  </si>
  <si>
    <t>Urgencias</t>
  </si>
  <si>
    <t>Enfermería</t>
  </si>
  <si>
    <t>H. El Bierzo</t>
  </si>
  <si>
    <t>C.A. Segovia</t>
  </si>
  <si>
    <t>C.A. Soria</t>
  </si>
  <si>
    <t>Traumatología y Cirugía Ortopédica</t>
  </si>
  <si>
    <t>Radiodiagnóstico</t>
  </si>
  <si>
    <t>Urología</t>
  </si>
  <si>
    <t>Otros servicios</t>
  </si>
  <si>
    <t>Listas de espera/Demoras en la asistencia</t>
  </si>
  <si>
    <t>Nº</t>
  </si>
  <si>
    <t>Hostelería/ Confortabilidad</t>
  </si>
  <si>
    <t xml:space="preserve">Confortabilidad </t>
  </si>
  <si>
    <t xml:space="preserve"> Hostelería/
Confortabilidad</t>
  </si>
  <si>
    <t>Unidades no asistenciales</t>
  </si>
  <si>
    <t>Obtención de muestras</t>
  </si>
  <si>
    <t>Inspección Médica</t>
  </si>
  <si>
    <t>Banco de Tejidos</t>
  </si>
  <si>
    <t xml:space="preserve">SUGERENCIAS EN ATENCIÓN PRIMARIA. AÑO 2016
</t>
  </si>
  <si>
    <t>MOTIVOS DE SUGERENCIA MÁS FRECUENTES. AÑO 2016</t>
  </si>
  <si>
    <t>SERVICIOS CON MÁS SUGERENCIAS. AÑO 2016</t>
  </si>
  <si>
    <t>Nota: Población a 1 de enero de 2017</t>
  </si>
  <si>
    <t>Fuente: Consejería de Sanidad, Junta de Castilla y León</t>
  </si>
  <si>
    <t xml:space="preserve">SUGERENCIAS EN ATENCIÓN HOSPITALARIA. AÑO 2016
</t>
  </si>
  <si>
    <t>Hospitales/ Complejos Asistenciales</t>
  </si>
  <si>
    <t>C.A. de Ávila</t>
  </si>
  <si>
    <t>C.A.U. de Burgos</t>
  </si>
  <si>
    <t>H. Santos Reyes</t>
  </si>
  <si>
    <t>H. Santiago Apóstol</t>
  </si>
  <si>
    <t>C.A.U. de León</t>
  </si>
  <si>
    <t>C.A.U. de Palencia</t>
  </si>
  <si>
    <t>C.A.U. de Salamanca</t>
  </si>
  <si>
    <t>H.U. Río Hortega</t>
  </si>
  <si>
    <t>H.C.U. de Valladolid</t>
  </si>
  <si>
    <t>H. Medina del Campo</t>
  </si>
  <si>
    <t>C.A. de Zamora</t>
  </si>
  <si>
    <t>SUGERENCIAS EN OTROS CENTROS REGIONALES. AÑO 2016</t>
  </si>
  <si>
    <t xml:space="preserve"> </t>
  </si>
  <si>
    <t>Total motivos</t>
  </si>
  <si>
    <t>Otros Servicios</t>
  </si>
  <si>
    <t>Total Servicios con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</si>
</sst>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(* #,##0.00_);_(* \(#,##0.00\);_(* &quot;-&quot;??_);_(@_)"/>
    <numFmt numFmtId="165" formatCode="_-* #,##0.00\ _P_t_s_-;\-* #,##0.00\ _P_t_s_-;_-* &quot;-&quot;??\ _P_t_s_-;_-@_-"/>
    <numFmt numFmtId="166" formatCode="0.0"/>
    <numFmt numFmtId="167" formatCode="0.0%"/>
    <numFmt numFmtId="168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166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1" xfId="0" applyFont="1" applyBorder="1"/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166" fontId="10" fillId="0" borderId="1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1" fontId="12" fillId="0" borderId="1" xfId="14" applyNumberFormat="1" applyFont="1" applyFill="1" applyBorder="1" applyAlignment="1">
      <alignment horizontal="right" vertical="center" wrapText="1"/>
    </xf>
    <xf numFmtId="167" fontId="12" fillId="0" borderId="1" xfId="16" applyNumberFormat="1" applyFont="1" applyFill="1" applyBorder="1" applyAlignment="1">
      <alignment horizontal="right" vertical="center" wrapText="1"/>
    </xf>
    <xf numFmtId="0" fontId="9" fillId="2" borderId="1" xfId="0" applyFont="1" applyFill="1" applyBorder="1"/>
    <xf numFmtId="1" fontId="6" fillId="0" borderId="1" xfId="14" applyNumberFormat="1" applyFont="1" applyFill="1" applyBorder="1" applyAlignment="1">
      <alignment horizontal="right" vertical="center" wrapText="1"/>
    </xf>
    <xf numFmtId="167" fontId="6" fillId="0" borderId="1" xfId="16" applyNumberFormat="1" applyFont="1" applyFill="1" applyBorder="1" applyAlignment="1">
      <alignment horizontal="right" vertical="center" wrapText="1"/>
    </xf>
    <xf numFmtId="1" fontId="8" fillId="0" borderId="1" xfId="1" applyNumberFormat="1" applyFont="1" applyFill="1" applyBorder="1" applyAlignment="1">
      <alignment horizontal="right" vertical="center"/>
    </xf>
    <xf numFmtId="167" fontId="8" fillId="0" borderId="1" xfId="16" applyNumberFormat="1" applyFont="1" applyFill="1" applyBorder="1" applyAlignment="1">
      <alignment horizontal="right" vertical="center"/>
    </xf>
    <xf numFmtId="1" fontId="10" fillId="0" borderId="1" xfId="1" applyNumberFormat="1" applyFont="1" applyFill="1" applyBorder="1" applyAlignment="1">
      <alignment horizontal="right" vertical="center"/>
    </xf>
    <xf numFmtId="167" fontId="10" fillId="0" borderId="1" xfId="16" applyNumberFormat="1" applyFont="1" applyFill="1" applyBorder="1" applyAlignment="1">
      <alignment horizontal="right" vertical="center"/>
    </xf>
    <xf numFmtId="0" fontId="7" fillId="2" borderId="1" xfId="1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Fill="1" applyBorder="1"/>
    <xf numFmtId="2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right"/>
    </xf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10" fillId="0" borderId="1" xfId="0" applyNumberFormat="1" applyFont="1" applyBorder="1"/>
    <xf numFmtId="0" fontId="14" fillId="0" borderId="0" xfId="0" applyFont="1"/>
    <xf numFmtId="0" fontId="15" fillId="0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7" fillId="2" borderId="2" xfId="14" applyFont="1" applyFill="1" applyBorder="1" applyAlignment="1">
      <alignment horizontal="center" vertical="center" wrapText="1"/>
    </xf>
    <xf numFmtId="0" fontId="7" fillId="2" borderId="3" xfId="14" applyFont="1" applyFill="1" applyBorder="1" applyAlignment="1">
      <alignment horizontal="center" vertical="center" wrapText="1"/>
    </xf>
  </cellXfs>
  <cellStyles count="17">
    <cellStyle name="Millares" xfId="1" builtinId="3"/>
    <cellStyle name="Millares 2" xfId="4"/>
    <cellStyle name="Millares 3" xfId="3"/>
    <cellStyle name="Normal" xfId="0" builtinId="0"/>
    <cellStyle name="Normal 2" xfId="5"/>
    <cellStyle name="Normal 3" xfId="6"/>
    <cellStyle name="Normal 4" xfId="2"/>
    <cellStyle name="Normal 5" xfId="10"/>
    <cellStyle name="Normal 6" xfId="14"/>
    <cellStyle name="Porcentaje" xfId="16" builtinId="5"/>
    <cellStyle name="Porcentaje 2" xfId="9"/>
    <cellStyle name="Porcentaje 2 2" xfId="11"/>
    <cellStyle name="Porcentaje 3" xfId="15"/>
    <cellStyle name="Porcentual 2" xfId="8"/>
    <cellStyle name="Porcentual 2 2" xfId="13"/>
    <cellStyle name="Porcentual 3" xfId="7"/>
    <cellStyle name="Porcentu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UU/RECLAMACIONES%20Y%20SUGERENCIAS/ESTAD&#205;STICAS%20RECLAMACIONES%20SUGERENCIAS/A&#241;o%202015/Estadistica%20Anual%202015/SERVICIOS/Descarga%20%20servici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mbitos Sº"/>
      <sheetName val="Órganos Sº"/>
      <sheetName val="Servicios Concertados "/>
      <sheetName val="Órg.Sº 2ª INST"/>
      <sheetName val="MOT GEN ORG Sº"/>
      <sheetName val="Mot. Servicios Concertados  "/>
      <sheetName val=" Mot esp. amb Sº  "/>
      <sheetName val=" Sº  meses"/>
      <sheetName val="Concertados   meses"/>
      <sheetName val="Personal 2º inst"/>
      <sheetName val="sin personal A.P"/>
      <sheetName val="Sin registrar Personal 2º inst "/>
      <sheetName val="Servicios Tipos Atención"/>
      <sheetName val="Servicios Personal"/>
      <sheetName val="Motivos Tipos Atención "/>
      <sheetName val="Motivos Personal "/>
      <sheetName val="Hoja1"/>
      <sheetName val="Hoja3"/>
      <sheetName val="Sº A.P y Otros"/>
      <sheetName val="Sº A.E"/>
      <sheetName val="Sº A.E 2"/>
      <sheetName val="Sº 2º instancia"/>
      <sheetName val="Personal AP Y OTROS"/>
      <sheetName val="Personal AE"/>
      <sheetName val="Atención A.P "/>
      <sheetName val="Atención A.E"/>
      <sheetName val="Atención A.E 2"/>
      <sheetName val="Atención Concertados"/>
      <sheetName val="Atención 2º inst "/>
      <sheetName val="Macro1"/>
      <sheetName val="Hoja2"/>
      <sheetName val="Órganos Sº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80">
          <cell r="A80" t="str">
            <v>Recover</v>
          </cell>
        </row>
      </sheetData>
      <sheetData sheetId="30" refreshError="1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zoomScaleNormal="100" zoomScaleSheetLayoutView="90" workbookViewId="0"/>
  </sheetViews>
  <sheetFormatPr baseColWidth="10" defaultColWidth="11.42578125" defaultRowHeight="15" x14ac:dyDescent="0.25"/>
  <cols>
    <col min="1" max="1" width="18" style="1" customWidth="1"/>
    <col min="2" max="2" width="10.28515625" style="1" customWidth="1"/>
    <col min="3" max="3" width="15.7109375" style="1" bestFit="1" customWidth="1"/>
    <col min="4" max="4" width="16.140625" style="1" customWidth="1"/>
    <col min="5" max="5" width="13" style="1" customWidth="1"/>
    <col min="6" max="6" width="10.42578125" style="1" customWidth="1"/>
    <col min="7" max="7" width="10.85546875" style="1" bestFit="1" customWidth="1"/>
    <col min="8" max="8" width="10.42578125" style="1" customWidth="1"/>
    <col min="9" max="9" width="10.85546875" style="1" bestFit="1" customWidth="1"/>
    <col min="10" max="10" width="10.42578125" style="1" customWidth="1"/>
    <col min="11" max="11" width="10.85546875" style="1" bestFit="1" customWidth="1"/>
    <col min="12" max="12" width="10.28515625" style="1" customWidth="1"/>
    <col min="13" max="13" width="10.85546875" style="1" bestFit="1" customWidth="1"/>
    <col min="14" max="14" width="10.28515625" style="1" customWidth="1"/>
    <col min="15" max="15" width="10.85546875" style="1" bestFit="1" customWidth="1"/>
    <col min="16" max="16384" width="11.42578125" style="1"/>
  </cols>
  <sheetData>
    <row r="1" spans="1:13" ht="15.75" x14ac:dyDescent="0.25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8"/>
    </row>
    <row r="2" spans="1:13" x14ac:dyDescent="0.25">
      <c r="A2" s="5"/>
      <c r="B2" s="5"/>
      <c r="C2" s="5"/>
      <c r="D2" s="5"/>
      <c r="E2" s="5"/>
      <c r="F2" s="5"/>
      <c r="G2" s="5"/>
    </row>
    <row r="3" spans="1:13" ht="49.15" customHeight="1" x14ac:dyDescent="0.25">
      <c r="A3" s="8" t="s">
        <v>0</v>
      </c>
      <c r="B3" s="8" t="s">
        <v>1</v>
      </c>
      <c r="C3" s="8" t="s">
        <v>12</v>
      </c>
      <c r="D3" s="8" t="s">
        <v>13</v>
      </c>
    </row>
    <row r="4" spans="1:13" ht="15.75" x14ac:dyDescent="0.25">
      <c r="A4" s="9" t="s">
        <v>2</v>
      </c>
      <c r="B4" s="10">
        <v>1</v>
      </c>
      <c r="C4" s="11">
        <v>6.5379561041627163E-2</v>
      </c>
      <c r="D4" s="11">
        <v>4.2055098066180428E-2</v>
      </c>
      <c r="E4" s="12"/>
      <c r="F4" s="2"/>
      <c r="G4" s="2"/>
      <c r="H4" s="2"/>
      <c r="I4" s="2"/>
      <c r="J4" s="2"/>
      <c r="K4" s="2"/>
      <c r="L4" s="2"/>
    </row>
    <row r="5" spans="1:13" ht="15.75" x14ac:dyDescent="0.25">
      <c r="A5" s="9" t="s">
        <v>3</v>
      </c>
      <c r="B5" s="13">
        <v>38</v>
      </c>
      <c r="C5" s="11">
        <v>1.0636928055177663</v>
      </c>
      <c r="D5" s="11">
        <v>0.91297827448067148</v>
      </c>
    </row>
    <row r="6" spans="1:13" ht="15.75" x14ac:dyDescent="0.25">
      <c r="A6" s="9" t="s">
        <v>4</v>
      </c>
      <c r="B6" s="13">
        <v>18</v>
      </c>
      <c r="C6" s="11">
        <v>0.57433855343263007</v>
      </c>
      <c r="D6" s="11">
        <v>0.44794037017792193</v>
      </c>
    </row>
    <row r="7" spans="1:13" ht="15.75" x14ac:dyDescent="0.25">
      <c r="A7" s="9" t="s">
        <v>31</v>
      </c>
      <c r="B7" s="13">
        <v>7</v>
      </c>
      <c r="C7" s="11">
        <v>0.51773999097653156</v>
      </c>
      <c r="D7" s="11">
        <v>0.38296212449879835</v>
      </c>
    </row>
    <row r="8" spans="1:13" ht="15.75" x14ac:dyDescent="0.25">
      <c r="A8" s="9" t="s">
        <v>5</v>
      </c>
      <c r="B8" s="13">
        <v>10</v>
      </c>
      <c r="C8" s="11">
        <v>0.63507385908981218</v>
      </c>
      <c r="D8" s="11">
        <v>0.44322744038812545</v>
      </c>
    </row>
    <row r="9" spans="1:13" ht="15.75" x14ac:dyDescent="0.25">
      <c r="A9" s="9" t="s">
        <v>6</v>
      </c>
      <c r="B9" s="13">
        <v>5</v>
      </c>
      <c r="C9" s="11">
        <v>0.15198538508537018</v>
      </c>
      <c r="D9" s="11">
        <v>0.12480723522519468</v>
      </c>
    </row>
    <row r="10" spans="1:13" ht="15.75" x14ac:dyDescent="0.25">
      <c r="A10" s="9" t="s">
        <v>7</v>
      </c>
      <c r="B10" s="13">
        <v>21</v>
      </c>
      <c r="C10" s="11">
        <v>1.4350241562399635</v>
      </c>
      <c r="D10" s="11">
        <v>1.2072760804689751</v>
      </c>
    </row>
    <row r="11" spans="1:13" ht="15.75" x14ac:dyDescent="0.25">
      <c r="A11" s="9" t="s">
        <v>8</v>
      </c>
      <c r="B11" s="13">
        <v>6</v>
      </c>
      <c r="C11" s="11">
        <v>0.68436120584444471</v>
      </c>
      <c r="D11" s="11">
        <v>0.498446922464089</v>
      </c>
    </row>
    <row r="12" spans="1:13" ht="15.75" x14ac:dyDescent="0.25">
      <c r="A12" s="9" t="s">
        <v>9</v>
      </c>
      <c r="B12" s="13">
        <v>13</v>
      </c>
      <c r="C12" s="11">
        <v>0.50042921428763898</v>
      </c>
      <c r="D12" s="11">
        <v>0.47420697091542735</v>
      </c>
    </row>
    <row r="13" spans="1:13" ht="15.75" x14ac:dyDescent="0.25">
      <c r="A13" s="9" t="s">
        <v>32</v>
      </c>
      <c r="B13" s="13">
        <v>23</v>
      </c>
      <c r="C13" s="11">
        <v>0.87417903186572599</v>
      </c>
      <c r="D13" s="11">
        <v>0.77180534666476064</v>
      </c>
    </row>
    <row r="14" spans="1:13" ht="15.75" x14ac:dyDescent="0.25">
      <c r="A14" s="9" t="s">
        <v>10</v>
      </c>
      <c r="B14" s="13">
        <v>8</v>
      </c>
      <c r="C14" s="11">
        <v>0.47862920595414732</v>
      </c>
      <c r="D14" s="11">
        <v>0.33051582365162968</v>
      </c>
    </row>
    <row r="15" spans="1:13" ht="15.75" x14ac:dyDescent="0.25">
      <c r="A15" s="14" t="s">
        <v>11</v>
      </c>
      <c r="B15" s="15">
        <v>150</v>
      </c>
      <c r="C15" s="16">
        <v>0.63310265886233985</v>
      </c>
      <c r="D15" s="16">
        <v>0.50447747299565715</v>
      </c>
    </row>
    <row r="16" spans="1:13" x14ac:dyDescent="0.25">
      <c r="A16" s="17" t="s">
        <v>56</v>
      </c>
    </row>
    <row r="17" spans="1:15" x14ac:dyDescent="0.25">
      <c r="A17" s="17" t="s">
        <v>57</v>
      </c>
    </row>
    <row r="18" spans="1:15" x14ac:dyDescent="0.25">
      <c r="A18" s="4"/>
    </row>
    <row r="19" spans="1:15" x14ac:dyDescent="0.25">
      <c r="A19" s="4"/>
    </row>
    <row r="20" spans="1:15" ht="16.149999999999999" customHeight="1" x14ac:dyDescent="0.25">
      <c r="A20" s="7" t="s">
        <v>54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8"/>
    </row>
    <row r="21" spans="1:15" s="3" customFormat="1" ht="51.75" customHeight="1" x14ac:dyDescent="0.25">
      <c r="A21" s="43" t="s">
        <v>0</v>
      </c>
      <c r="B21" s="44" t="s">
        <v>16</v>
      </c>
      <c r="C21" s="44"/>
      <c r="D21" s="44" t="s">
        <v>47</v>
      </c>
      <c r="E21" s="44"/>
      <c r="F21" s="44" t="s">
        <v>17</v>
      </c>
      <c r="G21" s="44"/>
      <c r="H21" s="44" t="s">
        <v>20</v>
      </c>
      <c r="I21" s="44"/>
      <c r="J21" s="44" t="s">
        <v>28</v>
      </c>
      <c r="K21" s="44"/>
      <c r="L21" s="44" t="s">
        <v>15</v>
      </c>
      <c r="M21" s="44"/>
      <c r="N21" s="44" t="s">
        <v>73</v>
      </c>
      <c r="O21" s="44"/>
    </row>
    <row r="22" spans="1:15" s="3" customFormat="1" ht="18" customHeight="1" x14ac:dyDescent="0.25">
      <c r="A22" s="43"/>
      <c r="B22" s="20" t="s">
        <v>1</v>
      </c>
      <c r="C22" s="20" t="s">
        <v>19</v>
      </c>
      <c r="D22" s="20" t="s">
        <v>1</v>
      </c>
      <c r="E22" s="20" t="s">
        <v>19</v>
      </c>
      <c r="F22" s="20" t="s">
        <v>1</v>
      </c>
      <c r="G22" s="20" t="s">
        <v>19</v>
      </c>
      <c r="H22" s="20" t="s">
        <v>1</v>
      </c>
      <c r="I22" s="20" t="s">
        <v>19</v>
      </c>
      <c r="J22" s="20" t="s">
        <v>1</v>
      </c>
      <c r="K22" s="20" t="s">
        <v>19</v>
      </c>
      <c r="L22" s="20" t="s">
        <v>1</v>
      </c>
      <c r="M22" s="20" t="s">
        <v>19</v>
      </c>
      <c r="N22" s="30" t="s">
        <v>1</v>
      </c>
      <c r="O22" s="30" t="s">
        <v>19</v>
      </c>
    </row>
    <row r="23" spans="1:15" ht="15.75" x14ac:dyDescent="0.25">
      <c r="A23" s="9" t="s">
        <v>2</v>
      </c>
      <c r="B23" s="21">
        <v>1</v>
      </c>
      <c r="C23" s="22">
        <f>B23/N23</f>
        <v>1</v>
      </c>
      <c r="D23" s="21">
        <v>0</v>
      </c>
      <c r="E23" s="22">
        <f>D23/N23</f>
        <v>0</v>
      </c>
      <c r="F23" s="21">
        <v>0</v>
      </c>
      <c r="G23" s="22">
        <f>F23/N23</f>
        <v>0</v>
      </c>
      <c r="H23" s="21">
        <v>0</v>
      </c>
      <c r="I23" s="22">
        <f>H23/N23</f>
        <v>0</v>
      </c>
      <c r="J23" s="21">
        <v>0</v>
      </c>
      <c r="K23" s="22">
        <f>J23/N23</f>
        <v>0</v>
      </c>
      <c r="L23" s="21">
        <v>0</v>
      </c>
      <c r="M23" s="22">
        <f>L23/N23</f>
        <v>0</v>
      </c>
      <c r="N23" s="21">
        <f>B23+D23+F23+H23+J23+L23</f>
        <v>1</v>
      </c>
      <c r="O23" s="22">
        <f>N23/N23</f>
        <v>1</v>
      </c>
    </row>
    <row r="24" spans="1:15" ht="15.75" x14ac:dyDescent="0.25">
      <c r="A24" s="9" t="s">
        <v>3</v>
      </c>
      <c r="B24" s="21">
        <v>19</v>
      </c>
      <c r="C24" s="22">
        <f t="shared" ref="C24:C34" si="0">B24/N24</f>
        <v>0.47499999999999998</v>
      </c>
      <c r="D24" s="21">
        <v>13</v>
      </c>
      <c r="E24" s="22">
        <f t="shared" ref="E24:E34" si="1">D24/N24</f>
        <v>0.32500000000000001</v>
      </c>
      <c r="F24" s="21">
        <v>2</v>
      </c>
      <c r="G24" s="22">
        <f t="shared" ref="G24:G34" si="2">F24/N24</f>
        <v>0.05</v>
      </c>
      <c r="H24" s="21">
        <v>2</v>
      </c>
      <c r="I24" s="22">
        <f t="shared" ref="I24:I34" si="3">H24/N24</f>
        <v>0.05</v>
      </c>
      <c r="J24" s="21">
        <v>2</v>
      </c>
      <c r="K24" s="22">
        <f t="shared" ref="K24:K34" si="4">J24/N24</f>
        <v>0.05</v>
      </c>
      <c r="L24" s="21">
        <v>2</v>
      </c>
      <c r="M24" s="22">
        <f t="shared" ref="M24:M34" si="5">L24/N24</f>
        <v>0.05</v>
      </c>
      <c r="N24" s="21">
        <f t="shared" ref="N24:N34" si="6">B24+D24+F24+H24+J24+L24</f>
        <v>40</v>
      </c>
      <c r="O24" s="22">
        <f t="shared" ref="O24:O34" si="7">N24/N24</f>
        <v>1</v>
      </c>
    </row>
    <row r="25" spans="1:15" ht="15.75" x14ac:dyDescent="0.25">
      <c r="A25" s="9" t="s">
        <v>4</v>
      </c>
      <c r="B25" s="21">
        <v>7</v>
      </c>
      <c r="C25" s="22">
        <f t="shared" si="0"/>
        <v>0.33333333333333331</v>
      </c>
      <c r="D25" s="21">
        <v>5</v>
      </c>
      <c r="E25" s="22">
        <f t="shared" si="1"/>
        <v>0.23809523809523808</v>
      </c>
      <c r="F25" s="21">
        <v>4</v>
      </c>
      <c r="G25" s="22">
        <f t="shared" si="2"/>
        <v>0.19047619047619047</v>
      </c>
      <c r="H25" s="21">
        <v>2</v>
      </c>
      <c r="I25" s="22">
        <f t="shared" si="3"/>
        <v>9.5238095238095233E-2</v>
      </c>
      <c r="J25" s="21">
        <v>1</v>
      </c>
      <c r="K25" s="22">
        <f t="shared" si="4"/>
        <v>4.7619047619047616E-2</v>
      </c>
      <c r="L25" s="21">
        <v>2</v>
      </c>
      <c r="M25" s="22">
        <f t="shared" si="5"/>
        <v>9.5238095238095233E-2</v>
      </c>
      <c r="N25" s="21">
        <f t="shared" si="6"/>
        <v>21</v>
      </c>
      <c r="O25" s="22">
        <f t="shared" si="7"/>
        <v>1</v>
      </c>
    </row>
    <row r="26" spans="1:15" ht="15.75" x14ac:dyDescent="0.25">
      <c r="A26" s="9" t="s">
        <v>31</v>
      </c>
      <c r="B26" s="21">
        <v>3</v>
      </c>
      <c r="C26" s="22">
        <f t="shared" si="0"/>
        <v>0.42857142857142855</v>
      </c>
      <c r="D26" s="21">
        <v>0</v>
      </c>
      <c r="E26" s="22">
        <f t="shared" si="1"/>
        <v>0</v>
      </c>
      <c r="F26" s="21">
        <v>1</v>
      </c>
      <c r="G26" s="22">
        <f t="shared" si="2"/>
        <v>0.14285714285714285</v>
      </c>
      <c r="H26" s="21">
        <v>2</v>
      </c>
      <c r="I26" s="22">
        <f t="shared" si="3"/>
        <v>0.2857142857142857</v>
      </c>
      <c r="J26" s="21">
        <v>0</v>
      </c>
      <c r="K26" s="22">
        <f t="shared" si="4"/>
        <v>0</v>
      </c>
      <c r="L26" s="21">
        <v>1</v>
      </c>
      <c r="M26" s="22">
        <f t="shared" si="5"/>
        <v>0.14285714285714285</v>
      </c>
      <c r="N26" s="21">
        <f t="shared" si="6"/>
        <v>7</v>
      </c>
      <c r="O26" s="22">
        <f t="shared" si="7"/>
        <v>1</v>
      </c>
    </row>
    <row r="27" spans="1:15" ht="15.75" x14ac:dyDescent="0.25">
      <c r="A27" s="9" t="s">
        <v>5</v>
      </c>
      <c r="B27" s="21">
        <v>4</v>
      </c>
      <c r="C27" s="22">
        <f t="shared" si="0"/>
        <v>0.4</v>
      </c>
      <c r="D27" s="21">
        <v>1</v>
      </c>
      <c r="E27" s="22">
        <f t="shared" si="1"/>
        <v>0.1</v>
      </c>
      <c r="F27" s="21">
        <v>3</v>
      </c>
      <c r="G27" s="22">
        <f t="shared" si="2"/>
        <v>0.3</v>
      </c>
      <c r="H27" s="21">
        <v>2</v>
      </c>
      <c r="I27" s="22">
        <f t="shared" si="3"/>
        <v>0.2</v>
      </c>
      <c r="J27" s="21">
        <v>0</v>
      </c>
      <c r="K27" s="22">
        <f t="shared" si="4"/>
        <v>0</v>
      </c>
      <c r="L27" s="21">
        <v>0</v>
      </c>
      <c r="M27" s="22">
        <f t="shared" si="5"/>
        <v>0</v>
      </c>
      <c r="N27" s="21">
        <f t="shared" si="6"/>
        <v>10</v>
      </c>
      <c r="O27" s="22">
        <f t="shared" si="7"/>
        <v>1</v>
      </c>
    </row>
    <row r="28" spans="1:15" ht="15.75" x14ac:dyDescent="0.25">
      <c r="A28" s="9" t="s">
        <v>6</v>
      </c>
      <c r="B28" s="21">
        <v>1</v>
      </c>
      <c r="C28" s="22">
        <f t="shared" si="0"/>
        <v>0.2</v>
      </c>
      <c r="D28" s="21">
        <v>1</v>
      </c>
      <c r="E28" s="22">
        <f t="shared" si="1"/>
        <v>0.2</v>
      </c>
      <c r="F28" s="21">
        <v>1</v>
      </c>
      <c r="G28" s="22">
        <f t="shared" si="2"/>
        <v>0.2</v>
      </c>
      <c r="H28" s="21">
        <v>0</v>
      </c>
      <c r="I28" s="22">
        <f t="shared" si="3"/>
        <v>0</v>
      </c>
      <c r="J28" s="21">
        <v>2</v>
      </c>
      <c r="K28" s="22">
        <f t="shared" si="4"/>
        <v>0.4</v>
      </c>
      <c r="L28" s="21">
        <v>0</v>
      </c>
      <c r="M28" s="22">
        <f t="shared" si="5"/>
        <v>0</v>
      </c>
      <c r="N28" s="21">
        <f t="shared" si="6"/>
        <v>5</v>
      </c>
      <c r="O28" s="22">
        <f t="shared" si="7"/>
        <v>1</v>
      </c>
    </row>
    <row r="29" spans="1:15" ht="15.75" x14ac:dyDescent="0.25">
      <c r="A29" s="9" t="s">
        <v>7</v>
      </c>
      <c r="B29" s="21">
        <v>14</v>
      </c>
      <c r="C29" s="22">
        <f t="shared" si="0"/>
        <v>0.60869565217391308</v>
      </c>
      <c r="D29" s="21">
        <v>6</v>
      </c>
      <c r="E29" s="22">
        <f t="shared" si="1"/>
        <v>0.2608695652173913</v>
      </c>
      <c r="F29" s="21">
        <v>2</v>
      </c>
      <c r="G29" s="22">
        <f t="shared" si="2"/>
        <v>8.6956521739130432E-2</v>
      </c>
      <c r="H29" s="21">
        <v>0</v>
      </c>
      <c r="I29" s="22">
        <f t="shared" si="3"/>
        <v>0</v>
      </c>
      <c r="J29" s="21">
        <v>0</v>
      </c>
      <c r="K29" s="22">
        <f t="shared" si="4"/>
        <v>0</v>
      </c>
      <c r="L29" s="21">
        <v>1</v>
      </c>
      <c r="M29" s="22">
        <f t="shared" si="5"/>
        <v>4.3478260869565216E-2</v>
      </c>
      <c r="N29" s="21">
        <f t="shared" si="6"/>
        <v>23</v>
      </c>
      <c r="O29" s="22">
        <f t="shared" si="7"/>
        <v>1</v>
      </c>
    </row>
    <row r="30" spans="1:15" ht="15.75" x14ac:dyDescent="0.25">
      <c r="A30" s="9" t="s">
        <v>8</v>
      </c>
      <c r="B30" s="21">
        <v>2</v>
      </c>
      <c r="C30" s="22">
        <f t="shared" si="0"/>
        <v>0.33333333333333331</v>
      </c>
      <c r="D30" s="21">
        <v>2</v>
      </c>
      <c r="E30" s="22">
        <f t="shared" si="1"/>
        <v>0.33333333333333331</v>
      </c>
      <c r="F30" s="21">
        <v>0</v>
      </c>
      <c r="G30" s="22">
        <f t="shared" si="2"/>
        <v>0</v>
      </c>
      <c r="H30" s="21">
        <v>1</v>
      </c>
      <c r="I30" s="22">
        <f t="shared" si="3"/>
        <v>0.16666666666666666</v>
      </c>
      <c r="J30" s="21">
        <v>0</v>
      </c>
      <c r="K30" s="22">
        <f t="shared" si="4"/>
        <v>0</v>
      </c>
      <c r="L30" s="21">
        <v>1</v>
      </c>
      <c r="M30" s="22">
        <f t="shared" si="5"/>
        <v>0.16666666666666666</v>
      </c>
      <c r="N30" s="21">
        <f t="shared" si="6"/>
        <v>6</v>
      </c>
      <c r="O30" s="22">
        <f t="shared" si="7"/>
        <v>1</v>
      </c>
    </row>
    <row r="31" spans="1:15" ht="15.75" x14ac:dyDescent="0.25">
      <c r="A31" s="9" t="s">
        <v>9</v>
      </c>
      <c r="B31" s="21">
        <v>5</v>
      </c>
      <c r="C31" s="22">
        <f t="shared" si="0"/>
        <v>0.38461538461538464</v>
      </c>
      <c r="D31" s="21">
        <v>4</v>
      </c>
      <c r="E31" s="22">
        <f t="shared" si="1"/>
        <v>0.30769230769230771</v>
      </c>
      <c r="F31" s="21">
        <v>2</v>
      </c>
      <c r="G31" s="22">
        <f t="shared" si="2"/>
        <v>0.15384615384615385</v>
      </c>
      <c r="H31" s="21">
        <v>0</v>
      </c>
      <c r="I31" s="22">
        <f t="shared" si="3"/>
        <v>0</v>
      </c>
      <c r="J31" s="21">
        <v>0</v>
      </c>
      <c r="K31" s="22">
        <f t="shared" si="4"/>
        <v>0</v>
      </c>
      <c r="L31" s="21">
        <v>2</v>
      </c>
      <c r="M31" s="22">
        <f t="shared" si="5"/>
        <v>0.15384615384615385</v>
      </c>
      <c r="N31" s="21">
        <f t="shared" si="6"/>
        <v>13</v>
      </c>
      <c r="O31" s="22">
        <f t="shared" si="7"/>
        <v>1</v>
      </c>
    </row>
    <row r="32" spans="1:15" ht="15.75" x14ac:dyDescent="0.25">
      <c r="A32" s="9" t="s">
        <v>32</v>
      </c>
      <c r="B32" s="21">
        <v>14</v>
      </c>
      <c r="C32" s="22">
        <f t="shared" si="0"/>
        <v>0.60869565217391308</v>
      </c>
      <c r="D32" s="21">
        <v>2</v>
      </c>
      <c r="E32" s="22">
        <f t="shared" si="1"/>
        <v>8.6956521739130432E-2</v>
      </c>
      <c r="F32" s="21">
        <v>4</v>
      </c>
      <c r="G32" s="22">
        <f t="shared" si="2"/>
        <v>0.17391304347826086</v>
      </c>
      <c r="H32" s="21">
        <v>1</v>
      </c>
      <c r="I32" s="22">
        <f t="shared" si="3"/>
        <v>4.3478260869565216E-2</v>
      </c>
      <c r="J32" s="21">
        <v>2</v>
      </c>
      <c r="K32" s="22">
        <f t="shared" si="4"/>
        <v>8.6956521739130432E-2</v>
      </c>
      <c r="L32" s="21">
        <v>0</v>
      </c>
      <c r="M32" s="22">
        <f t="shared" si="5"/>
        <v>0</v>
      </c>
      <c r="N32" s="21">
        <f t="shared" si="6"/>
        <v>23</v>
      </c>
      <c r="O32" s="22">
        <f t="shared" si="7"/>
        <v>1</v>
      </c>
    </row>
    <row r="33" spans="1:15" ht="15.75" x14ac:dyDescent="0.25">
      <c r="A33" s="9" t="s">
        <v>10</v>
      </c>
      <c r="B33" s="21">
        <v>1</v>
      </c>
      <c r="C33" s="22">
        <f t="shared" si="0"/>
        <v>0.125</v>
      </c>
      <c r="D33" s="21">
        <v>3</v>
      </c>
      <c r="E33" s="22">
        <f t="shared" si="1"/>
        <v>0.375</v>
      </c>
      <c r="F33" s="21">
        <v>1</v>
      </c>
      <c r="G33" s="22">
        <f t="shared" si="2"/>
        <v>0.125</v>
      </c>
      <c r="H33" s="21">
        <v>0</v>
      </c>
      <c r="I33" s="22">
        <f t="shared" si="3"/>
        <v>0</v>
      </c>
      <c r="J33" s="21">
        <v>1</v>
      </c>
      <c r="K33" s="22">
        <f t="shared" si="4"/>
        <v>0.125</v>
      </c>
      <c r="L33" s="21">
        <v>2</v>
      </c>
      <c r="M33" s="22">
        <f t="shared" si="5"/>
        <v>0.25</v>
      </c>
      <c r="N33" s="21">
        <f t="shared" si="6"/>
        <v>8</v>
      </c>
      <c r="O33" s="22">
        <f t="shared" si="7"/>
        <v>1</v>
      </c>
    </row>
    <row r="34" spans="1:15" ht="15.75" x14ac:dyDescent="0.25">
      <c r="A34" s="23" t="s">
        <v>11</v>
      </c>
      <c r="B34" s="24">
        <v>71</v>
      </c>
      <c r="C34" s="25">
        <f t="shared" si="0"/>
        <v>0.45222929936305734</v>
      </c>
      <c r="D34" s="24">
        <v>37</v>
      </c>
      <c r="E34" s="25">
        <f t="shared" si="1"/>
        <v>0.2356687898089172</v>
      </c>
      <c r="F34" s="24">
        <v>20</v>
      </c>
      <c r="G34" s="25">
        <f t="shared" si="2"/>
        <v>0.12738853503184713</v>
      </c>
      <c r="H34" s="24">
        <v>10</v>
      </c>
      <c r="I34" s="25">
        <f t="shared" si="3"/>
        <v>6.3694267515923567E-2</v>
      </c>
      <c r="J34" s="24">
        <v>8</v>
      </c>
      <c r="K34" s="25">
        <f t="shared" si="4"/>
        <v>5.0955414012738856E-2</v>
      </c>
      <c r="L34" s="24">
        <v>11</v>
      </c>
      <c r="M34" s="25">
        <f t="shared" si="5"/>
        <v>7.0063694267515922E-2</v>
      </c>
      <c r="N34" s="24">
        <f t="shared" si="6"/>
        <v>157</v>
      </c>
      <c r="O34" s="25">
        <f t="shared" si="7"/>
        <v>1</v>
      </c>
    </row>
    <row r="35" spans="1:15" x14ac:dyDescent="0.25">
      <c r="A35" s="17" t="s">
        <v>57</v>
      </c>
    </row>
    <row r="38" spans="1:15" ht="14.45" customHeight="1" x14ac:dyDescent="0.25">
      <c r="A38" s="7" t="s">
        <v>55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2"/>
    </row>
    <row r="39" spans="1:15" ht="45" customHeight="1" x14ac:dyDescent="0.25">
      <c r="A39" s="43" t="s">
        <v>0</v>
      </c>
      <c r="B39" s="43" t="s">
        <v>33</v>
      </c>
      <c r="C39" s="43"/>
      <c r="D39" s="43" t="s">
        <v>36</v>
      </c>
      <c r="E39" s="43"/>
      <c r="F39" s="43" t="s">
        <v>49</v>
      </c>
      <c r="G39" s="43"/>
      <c r="H39" s="43" t="s">
        <v>34</v>
      </c>
      <c r="I39" s="43"/>
      <c r="J39" s="43" t="s">
        <v>50</v>
      </c>
      <c r="K39" s="43"/>
      <c r="L39" s="43" t="s">
        <v>74</v>
      </c>
      <c r="M39" s="43"/>
      <c r="N39" s="43" t="s">
        <v>75</v>
      </c>
      <c r="O39" s="43"/>
    </row>
    <row r="40" spans="1:15" ht="15.75" customHeight="1" x14ac:dyDescent="0.25">
      <c r="A40" s="43"/>
      <c r="B40" s="20" t="s">
        <v>1</v>
      </c>
      <c r="C40" s="20" t="s">
        <v>19</v>
      </c>
      <c r="D40" s="20" t="s">
        <v>1</v>
      </c>
      <c r="E40" s="20" t="s">
        <v>19</v>
      </c>
      <c r="F40" s="20" t="s">
        <v>1</v>
      </c>
      <c r="G40" s="20" t="s">
        <v>19</v>
      </c>
      <c r="H40" s="20" t="s">
        <v>1</v>
      </c>
      <c r="I40" s="20" t="s">
        <v>19</v>
      </c>
      <c r="J40" s="20" t="s">
        <v>1</v>
      </c>
      <c r="K40" s="20" t="s">
        <v>19</v>
      </c>
      <c r="L40" s="20" t="s">
        <v>1</v>
      </c>
      <c r="M40" s="20" t="s">
        <v>19</v>
      </c>
      <c r="N40" s="20" t="s">
        <v>1</v>
      </c>
      <c r="O40" s="20" t="s">
        <v>19</v>
      </c>
    </row>
    <row r="41" spans="1:15" ht="15.75" x14ac:dyDescent="0.25">
      <c r="A41" s="9" t="s">
        <v>2</v>
      </c>
      <c r="B41" s="26">
        <v>0</v>
      </c>
      <c r="C41" s="27">
        <f>B41/N41</f>
        <v>0</v>
      </c>
      <c r="D41" s="26">
        <v>0</v>
      </c>
      <c r="E41" s="27">
        <f>D41/N41</f>
        <v>0</v>
      </c>
      <c r="F41" s="26">
        <v>0</v>
      </c>
      <c r="G41" s="27">
        <f>F41/N41</f>
        <v>0</v>
      </c>
      <c r="H41" s="26">
        <v>0</v>
      </c>
      <c r="I41" s="27">
        <f>H41/N41</f>
        <v>0</v>
      </c>
      <c r="J41" s="26">
        <v>0</v>
      </c>
      <c r="K41" s="27">
        <f>J41/N41</f>
        <v>0</v>
      </c>
      <c r="L41" s="26">
        <v>1</v>
      </c>
      <c r="M41" s="27">
        <f>L41/N41</f>
        <v>1</v>
      </c>
      <c r="N41" s="26">
        <f>B41+D41+F41+H41+J41+L41</f>
        <v>1</v>
      </c>
      <c r="O41" s="27">
        <f>N41/N41</f>
        <v>1</v>
      </c>
    </row>
    <row r="42" spans="1:15" ht="15.75" x14ac:dyDescent="0.25">
      <c r="A42" s="9" t="s">
        <v>3</v>
      </c>
      <c r="B42" s="26">
        <v>18</v>
      </c>
      <c r="C42" s="27">
        <f t="shared" ref="C42:C52" si="8">B42/N42</f>
        <v>0.46153846153846156</v>
      </c>
      <c r="D42" s="26">
        <v>2</v>
      </c>
      <c r="E42" s="27">
        <f t="shared" ref="E42:E52" si="9">D42/N42</f>
        <v>5.128205128205128E-2</v>
      </c>
      <c r="F42" s="26">
        <v>12</v>
      </c>
      <c r="G42" s="27">
        <f t="shared" ref="G42:G52" si="10">F42/N42</f>
        <v>0.30769230769230771</v>
      </c>
      <c r="H42" s="26">
        <v>1</v>
      </c>
      <c r="I42" s="27">
        <f t="shared" ref="I42:I52" si="11">H42/N42</f>
        <v>2.564102564102564E-2</v>
      </c>
      <c r="J42" s="26">
        <v>0</v>
      </c>
      <c r="K42" s="27">
        <f t="shared" ref="K42:K52" si="12">J42/N42</f>
        <v>0</v>
      </c>
      <c r="L42" s="26">
        <v>6</v>
      </c>
      <c r="M42" s="27">
        <f t="shared" ref="M42:M52" si="13">L42/N42</f>
        <v>0.15384615384615385</v>
      </c>
      <c r="N42" s="26">
        <f t="shared" ref="N42:N52" si="14">B42+D42+F42+H42+J42+L42</f>
        <v>39</v>
      </c>
      <c r="O42" s="27">
        <f t="shared" ref="O42:O52" si="15">N42/N42</f>
        <v>1</v>
      </c>
    </row>
    <row r="43" spans="1:15" ht="15.75" x14ac:dyDescent="0.25">
      <c r="A43" s="9" t="s">
        <v>4</v>
      </c>
      <c r="B43" s="26">
        <v>3</v>
      </c>
      <c r="C43" s="27">
        <f t="shared" si="8"/>
        <v>0.1875</v>
      </c>
      <c r="D43" s="26">
        <v>1</v>
      </c>
      <c r="E43" s="27">
        <f t="shared" si="9"/>
        <v>6.25E-2</v>
      </c>
      <c r="F43" s="26">
        <v>1</v>
      </c>
      <c r="G43" s="27">
        <f t="shared" si="10"/>
        <v>6.25E-2</v>
      </c>
      <c r="H43" s="26">
        <v>1</v>
      </c>
      <c r="I43" s="27">
        <f t="shared" si="11"/>
        <v>6.25E-2</v>
      </c>
      <c r="J43" s="26">
        <v>1</v>
      </c>
      <c r="K43" s="27">
        <f t="shared" si="12"/>
        <v>6.25E-2</v>
      </c>
      <c r="L43" s="26">
        <v>9</v>
      </c>
      <c r="M43" s="27">
        <f t="shared" si="13"/>
        <v>0.5625</v>
      </c>
      <c r="N43" s="26">
        <f t="shared" si="14"/>
        <v>16</v>
      </c>
      <c r="O43" s="27">
        <f t="shared" si="15"/>
        <v>1</v>
      </c>
    </row>
    <row r="44" spans="1:15" ht="15.75" x14ac:dyDescent="0.25">
      <c r="A44" s="9" t="s">
        <v>31</v>
      </c>
      <c r="B44" s="26">
        <v>1</v>
      </c>
      <c r="C44" s="27">
        <f t="shared" si="8"/>
        <v>0.2</v>
      </c>
      <c r="D44" s="26">
        <v>2</v>
      </c>
      <c r="E44" s="27">
        <f t="shared" si="9"/>
        <v>0.4</v>
      </c>
      <c r="F44" s="26">
        <v>0</v>
      </c>
      <c r="G44" s="27">
        <f t="shared" si="10"/>
        <v>0</v>
      </c>
      <c r="H44" s="26">
        <v>0</v>
      </c>
      <c r="I44" s="27">
        <f t="shared" si="11"/>
        <v>0</v>
      </c>
      <c r="J44" s="26">
        <v>0</v>
      </c>
      <c r="K44" s="27">
        <f t="shared" si="12"/>
        <v>0</v>
      </c>
      <c r="L44" s="26">
        <v>2</v>
      </c>
      <c r="M44" s="27">
        <f t="shared" si="13"/>
        <v>0.4</v>
      </c>
      <c r="N44" s="26">
        <f t="shared" si="14"/>
        <v>5</v>
      </c>
      <c r="O44" s="27">
        <f t="shared" si="15"/>
        <v>1</v>
      </c>
    </row>
    <row r="45" spans="1:15" ht="15.75" x14ac:dyDescent="0.25">
      <c r="A45" s="9" t="s">
        <v>5</v>
      </c>
      <c r="B45" s="26">
        <v>1</v>
      </c>
      <c r="C45" s="27">
        <f t="shared" si="8"/>
        <v>0.125</v>
      </c>
      <c r="D45" s="26">
        <v>1</v>
      </c>
      <c r="E45" s="27">
        <f t="shared" si="9"/>
        <v>0.125</v>
      </c>
      <c r="F45" s="26">
        <v>0</v>
      </c>
      <c r="G45" s="27">
        <f t="shared" si="10"/>
        <v>0</v>
      </c>
      <c r="H45" s="26">
        <v>0</v>
      </c>
      <c r="I45" s="27">
        <f t="shared" si="11"/>
        <v>0</v>
      </c>
      <c r="J45" s="26">
        <v>2</v>
      </c>
      <c r="K45" s="27">
        <f t="shared" si="12"/>
        <v>0.25</v>
      </c>
      <c r="L45" s="26">
        <v>4</v>
      </c>
      <c r="M45" s="27">
        <f t="shared" si="13"/>
        <v>0.5</v>
      </c>
      <c r="N45" s="26">
        <f t="shared" si="14"/>
        <v>8</v>
      </c>
      <c r="O45" s="27">
        <f t="shared" si="15"/>
        <v>1</v>
      </c>
    </row>
    <row r="46" spans="1:15" ht="15.75" x14ac:dyDescent="0.25">
      <c r="A46" s="9" t="s">
        <v>6</v>
      </c>
      <c r="B46" s="26">
        <v>1</v>
      </c>
      <c r="C46" s="27">
        <f t="shared" si="8"/>
        <v>0.33333333333333331</v>
      </c>
      <c r="D46" s="26">
        <v>0</v>
      </c>
      <c r="E46" s="27">
        <f t="shared" si="9"/>
        <v>0</v>
      </c>
      <c r="F46" s="26">
        <v>0</v>
      </c>
      <c r="G46" s="27">
        <f t="shared" si="10"/>
        <v>0</v>
      </c>
      <c r="H46" s="26">
        <v>0</v>
      </c>
      <c r="I46" s="27">
        <f t="shared" si="11"/>
        <v>0</v>
      </c>
      <c r="J46" s="26">
        <v>0</v>
      </c>
      <c r="K46" s="27">
        <f t="shared" si="12"/>
        <v>0</v>
      </c>
      <c r="L46" s="26">
        <v>2</v>
      </c>
      <c r="M46" s="27">
        <f t="shared" si="13"/>
        <v>0.66666666666666663</v>
      </c>
      <c r="N46" s="26">
        <f t="shared" si="14"/>
        <v>3</v>
      </c>
      <c r="O46" s="27">
        <f t="shared" si="15"/>
        <v>1</v>
      </c>
    </row>
    <row r="47" spans="1:15" ht="15.75" x14ac:dyDescent="0.25">
      <c r="A47" s="9" t="s">
        <v>7</v>
      </c>
      <c r="B47" s="26">
        <v>3</v>
      </c>
      <c r="C47" s="27">
        <f t="shared" si="8"/>
        <v>0.13636363636363635</v>
      </c>
      <c r="D47" s="26">
        <v>10</v>
      </c>
      <c r="E47" s="27">
        <f t="shared" si="9"/>
        <v>0.45454545454545453</v>
      </c>
      <c r="F47" s="26">
        <v>0</v>
      </c>
      <c r="G47" s="27">
        <f t="shared" si="10"/>
        <v>0</v>
      </c>
      <c r="H47" s="26">
        <v>1</v>
      </c>
      <c r="I47" s="27">
        <f t="shared" si="11"/>
        <v>4.5454545454545456E-2</v>
      </c>
      <c r="J47" s="26">
        <v>0</v>
      </c>
      <c r="K47" s="27">
        <f t="shared" si="12"/>
        <v>0</v>
      </c>
      <c r="L47" s="26">
        <v>8</v>
      </c>
      <c r="M47" s="27">
        <f t="shared" si="13"/>
        <v>0.36363636363636365</v>
      </c>
      <c r="N47" s="26">
        <f t="shared" si="14"/>
        <v>22</v>
      </c>
      <c r="O47" s="27">
        <f t="shared" si="15"/>
        <v>1</v>
      </c>
    </row>
    <row r="48" spans="1:15" ht="15.75" x14ac:dyDescent="0.25">
      <c r="A48" s="9" t="s">
        <v>8</v>
      </c>
      <c r="B48" s="26">
        <v>3</v>
      </c>
      <c r="C48" s="27">
        <f t="shared" si="8"/>
        <v>0.5</v>
      </c>
      <c r="D48" s="26">
        <v>1</v>
      </c>
      <c r="E48" s="27">
        <f t="shared" si="9"/>
        <v>0.16666666666666666</v>
      </c>
      <c r="F48" s="26">
        <v>0</v>
      </c>
      <c r="G48" s="27">
        <f t="shared" si="10"/>
        <v>0</v>
      </c>
      <c r="H48" s="26">
        <v>1</v>
      </c>
      <c r="I48" s="27">
        <f t="shared" si="11"/>
        <v>0.16666666666666666</v>
      </c>
      <c r="J48" s="26">
        <v>1</v>
      </c>
      <c r="K48" s="27">
        <f t="shared" si="12"/>
        <v>0.16666666666666666</v>
      </c>
      <c r="L48" s="26">
        <v>0</v>
      </c>
      <c r="M48" s="27">
        <f t="shared" si="13"/>
        <v>0</v>
      </c>
      <c r="N48" s="26">
        <f t="shared" si="14"/>
        <v>6</v>
      </c>
      <c r="O48" s="27">
        <f t="shared" si="15"/>
        <v>1</v>
      </c>
    </row>
    <row r="49" spans="1:15" ht="15.75" x14ac:dyDescent="0.25">
      <c r="A49" s="9" t="s">
        <v>9</v>
      </c>
      <c r="B49" s="26">
        <v>3</v>
      </c>
      <c r="C49" s="27">
        <f t="shared" si="8"/>
        <v>0.21428571428571427</v>
      </c>
      <c r="D49" s="26">
        <v>5</v>
      </c>
      <c r="E49" s="27">
        <f t="shared" si="9"/>
        <v>0.35714285714285715</v>
      </c>
      <c r="F49" s="26">
        <v>0</v>
      </c>
      <c r="G49" s="27">
        <f t="shared" si="10"/>
        <v>0</v>
      </c>
      <c r="H49" s="26">
        <v>2</v>
      </c>
      <c r="I49" s="27">
        <f t="shared" si="11"/>
        <v>0.14285714285714285</v>
      </c>
      <c r="J49" s="26">
        <v>0</v>
      </c>
      <c r="K49" s="27">
        <f t="shared" si="12"/>
        <v>0</v>
      </c>
      <c r="L49" s="26">
        <v>4</v>
      </c>
      <c r="M49" s="27">
        <f t="shared" si="13"/>
        <v>0.2857142857142857</v>
      </c>
      <c r="N49" s="26">
        <f t="shared" si="14"/>
        <v>14</v>
      </c>
      <c r="O49" s="27">
        <f t="shared" si="15"/>
        <v>1</v>
      </c>
    </row>
    <row r="50" spans="1:15" ht="15.75" x14ac:dyDescent="0.25">
      <c r="A50" s="9" t="s">
        <v>32</v>
      </c>
      <c r="B50" s="26">
        <v>0</v>
      </c>
      <c r="C50" s="27">
        <f t="shared" si="8"/>
        <v>0</v>
      </c>
      <c r="D50" s="26">
        <v>0</v>
      </c>
      <c r="E50" s="27">
        <f t="shared" si="9"/>
        <v>0</v>
      </c>
      <c r="F50" s="26">
        <v>2</v>
      </c>
      <c r="G50" s="27">
        <f t="shared" si="10"/>
        <v>0.33333333333333331</v>
      </c>
      <c r="H50" s="26">
        <v>1</v>
      </c>
      <c r="I50" s="27">
        <f t="shared" si="11"/>
        <v>0.16666666666666666</v>
      </c>
      <c r="J50" s="26">
        <v>2</v>
      </c>
      <c r="K50" s="27">
        <f t="shared" si="12"/>
        <v>0.33333333333333331</v>
      </c>
      <c r="L50" s="26">
        <v>1</v>
      </c>
      <c r="M50" s="27">
        <f t="shared" si="13"/>
        <v>0.16666666666666666</v>
      </c>
      <c r="N50" s="26">
        <f t="shared" si="14"/>
        <v>6</v>
      </c>
      <c r="O50" s="27">
        <f t="shared" si="15"/>
        <v>1</v>
      </c>
    </row>
    <row r="51" spans="1:15" ht="15.75" x14ac:dyDescent="0.25">
      <c r="A51" s="9" t="s">
        <v>10</v>
      </c>
      <c r="B51" s="26">
        <v>0</v>
      </c>
      <c r="C51" s="27">
        <f t="shared" si="8"/>
        <v>0</v>
      </c>
      <c r="D51" s="26">
        <v>0</v>
      </c>
      <c r="E51" s="27">
        <f t="shared" si="9"/>
        <v>0</v>
      </c>
      <c r="F51" s="26">
        <v>1</v>
      </c>
      <c r="G51" s="27">
        <f t="shared" si="10"/>
        <v>0.33333333333333331</v>
      </c>
      <c r="H51" s="26">
        <v>1</v>
      </c>
      <c r="I51" s="27">
        <f t="shared" si="11"/>
        <v>0.33333333333333331</v>
      </c>
      <c r="J51" s="26">
        <v>1</v>
      </c>
      <c r="K51" s="27">
        <f t="shared" si="12"/>
        <v>0.33333333333333331</v>
      </c>
      <c r="L51" s="26">
        <v>0</v>
      </c>
      <c r="M51" s="27">
        <f t="shared" si="13"/>
        <v>0</v>
      </c>
      <c r="N51" s="26">
        <f t="shared" si="14"/>
        <v>3</v>
      </c>
      <c r="O51" s="27">
        <f t="shared" si="15"/>
        <v>1</v>
      </c>
    </row>
    <row r="52" spans="1:15" s="36" customFormat="1" ht="15.75" x14ac:dyDescent="0.25">
      <c r="A52" s="23" t="s">
        <v>11</v>
      </c>
      <c r="B52" s="28">
        <v>33</v>
      </c>
      <c r="C52" s="29">
        <f t="shared" si="8"/>
        <v>0.26829268292682928</v>
      </c>
      <c r="D52" s="28">
        <v>22</v>
      </c>
      <c r="E52" s="29">
        <f t="shared" si="9"/>
        <v>0.17886178861788618</v>
      </c>
      <c r="F52" s="28">
        <v>16</v>
      </c>
      <c r="G52" s="29">
        <f t="shared" si="10"/>
        <v>0.13008130081300814</v>
      </c>
      <c r="H52" s="28">
        <v>8</v>
      </c>
      <c r="I52" s="29">
        <f t="shared" si="11"/>
        <v>6.5040650406504072E-2</v>
      </c>
      <c r="J52" s="28">
        <v>7</v>
      </c>
      <c r="K52" s="29">
        <f t="shared" si="12"/>
        <v>5.6910569105691054E-2</v>
      </c>
      <c r="L52" s="28">
        <v>37</v>
      </c>
      <c r="M52" s="29">
        <f t="shared" si="13"/>
        <v>0.30081300813008133</v>
      </c>
      <c r="N52" s="28">
        <f t="shared" si="14"/>
        <v>123</v>
      </c>
      <c r="O52" s="29">
        <f t="shared" si="15"/>
        <v>1</v>
      </c>
    </row>
    <row r="53" spans="1:15" x14ac:dyDescent="0.25">
      <c r="A53" s="17" t="s">
        <v>57</v>
      </c>
    </row>
  </sheetData>
  <mergeCells count="16">
    <mergeCell ref="N21:O21"/>
    <mergeCell ref="J39:K39"/>
    <mergeCell ref="L39:M39"/>
    <mergeCell ref="N39:O39"/>
    <mergeCell ref="J21:K21"/>
    <mergeCell ref="L21:M21"/>
    <mergeCell ref="A21:A22"/>
    <mergeCell ref="B21:C21"/>
    <mergeCell ref="D21:E21"/>
    <mergeCell ref="F21:G21"/>
    <mergeCell ref="H21:I21"/>
    <mergeCell ref="A39:A40"/>
    <mergeCell ref="B39:C39"/>
    <mergeCell ref="D39:E39"/>
    <mergeCell ref="F39:G39"/>
    <mergeCell ref="H39:I3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0" orientation="landscape" r:id="rId1"/>
  <ignoredErrors>
    <ignoredError sqref="N41:N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workbookViewId="0"/>
  </sheetViews>
  <sheetFormatPr baseColWidth="10" defaultColWidth="11.42578125" defaultRowHeight="15" x14ac:dyDescent="0.25"/>
  <cols>
    <col min="1" max="1" width="28.28515625" style="1" customWidth="1"/>
    <col min="2" max="2" width="10.28515625" style="1" customWidth="1"/>
    <col min="3" max="3" width="15.7109375" style="1" bestFit="1" customWidth="1"/>
    <col min="4" max="4" width="16.140625" style="1" customWidth="1"/>
    <col min="5" max="13" width="10.140625" style="1" customWidth="1"/>
    <col min="14" max="14" width="10.28515625" style="1" customWidth="1"/>
    <col min="15" max="15" width="10.85546875" style="1" bestFit="1" customWidth="1"/>
    <col min="16" max="16384" width="11.42578125" style="1"/>
  </cols>
  <sheetData>
    <row r="1" spans="1:13" ht="16.149999999999999" customHeight="1" x14ac:dyDescent="0.25">
      <c r="A1" s="7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8"/>
    </row>
    <row r="2" spans="1:13" x14ac:dyDescent="0.25">
      <c r="A2" s="5"/>
      <c r="B2" s="5"/>
      <c r="C2" s="5"/>
      <c r="D2" s="5"/>
      <c r="E2" s="5"/>
      <c r="F2" s="5"/>
      <c r="G2" s="5"/>
    </row>
    <row r="3" spans="1:13" ht="49.15" customHeight="1" x14ac:dyDescent="0.25">
      <c r="A3" s="8" t="s">
        <v>59</v>
      </c>
      <c r="B3" s="8" t="s">
        <v>1</v>
      </c>
      <c r="C3" s="8" t="s">
        <v>12</v>
      </c>
      <c r="D3" s="8" t="s">
        <v>13</v>
      </c>
    </row>
    <row r="4" spans="1:13" ht="15.75" x14ac:dyDescent="0.25">
      <c r="A4" s="9" t="s">
        <v>60</v>
      </c>
      <c r="B4" s="10">
        <v>3</v>
      </c>
      <c r="C4" s="11">
        <v>0.196138683124882</v>
      </c>
      <c r="D4" s="11">
        <v>0.46177503243969603</v>
      </c>
      <c r="E4" s="12"/>
    </row>
    <row r="5" spans="1:13" ht="15.75" x14ac:dyDescent="0.25">
      <c r="A5" s="9" t="s">
        <v>61</v>
      </c>
      <c r="B5" s="13">
        <v>15</v>
      </c>
      <c r="C5" s="11">
        <v>0.41987873902017098</v>
      </c>
      <c r="D5" s="11">
        <v>1.2479533564953476</v>
      </c>
    </row>
    <row r="6" spans="1:13" ht="15.75" x14ac:dyDescent="0.25">
      <c r="A6" s="9" t="s">
        <v>62</v>
      </c>
      <c r="B6" s="13">
        <v>3</v>
      </c>
      <c r="C6" s="11">
        <v>0.5803156917363046</v>
      </c>
      <c r="D6" s="11">
        <v>1.2805135713096667</v>
      </c>
    </row>
    <row r="7" spans="1:13" ht="15.75" x14ac:dyDescent="0.25">
      <c r="A7" s="9" t="s">
        <v>63</v>
      </c>
      <c r="B7" s="13">
        <v>2</v>
      </c>
      <c r="C7" s="11">
        <v>0.46888920148168983</v>
      </c>
      <c r="D7" s="11">
        <v>0.90816210693608801</v>
      </c>
    </row>
    <row r="8" spans="1:13" ht="15.75" x14ac:dyDescent="0.25">
      <c r="A8" s="9" t="s">
        <v>64</v>
      </c>
      <c r="B8" s="13">
        <v>13</v>
      </c>
      <c r="C8" s="11">
        <v>0.41480006636801064</v>
      </c>
      <c r="D8" s="11">
        <v>0.86834140779516766</v>
      </c>
    </row>
    <row r="9" spans="1:13" ht="15.75" x14ac:dyDescent="0.25">
      <c r="A9" s="9" t="s">
        <v>37</v>
      </c>
      <c r="B9" s="13">
        <v>24</v>
      </c>
      <c r="C9" s="11">
        <v>1.7751085404909654</v>
      </c>
      <c r="D9" s="11">
        <v>3.6419921697168354</v>
      </c>
    </row>
    <row r="10" spans="1:13" ht="15.75" x14ac:dyDescent="0.25">
      <c r="A10" s="9" t="s">
        <v>65</v>
      </c>
      <c r="B10" s="13">
        <v>15</v>
      </c>
      <c r="C10" s="11">
        <v>0.95261078863471815</v>
      </c>
      <c r="D10" s="11">
        <v>1.9388487116350313</v>
      </c>
    </row>
    <row r="11" spans="1:13" ht="15.75" x14ac:dyDescent="0.25">
      <c r="A11" s="9" t="s">
        <v>66</v>
      </c>
      <c r="B11" s="13">
        <v>9</v>
      </c>
      <c r="C11" s="11">
        <v>0.27357369315366636</v>
      </c>
      <c r="D11" s="11">
        <v>0.5999196107721565</v>
      </c>
    </row>
    <row r="12" spans="1:13" ht="15.75" x14ac:dyDescent="0.25">
      <c r="A12" s="9" t="s">
        <v>38</v>
      </c>
      <c r="B12" s="13">
        <v>10</v>
      </c>
      <c r="C12" s="11">
        <v>0.68334483630474441</v>
      </c>
      <c r="D12" s="11">
        <v>1.6586030913044416</v>
      </c>
    </row>
    <row r="13" spans="1:13" ht="15.75" x14ac:dyDescent="0.25">
      <c r="A13" s="9" t="s">
        <v>39</v>
      </c>
      <c r="B13" s="13">
        <v>2</v>
      </c>
      <c r="C13" s="11">
        <v>0.22812040194814823</v>
      </c>
      <c r="D13" s="11">
        <v>0.52435910208747361</v>
      </c>
    </row>
    <row r="14" spans="1:13" ht="15.75" x14ac:dyDescent="0.25">
      <c r="A14" s="9" t="s">
        <v>67</v>
      </c>
      <c r="B14" s="13">
        <v>24</v>
      </c>
      <c r="C14" s="11">
        <v>0.9238693186848721</v>
      </c>
      <c r="D14" s="11">
        <v>2.2383653963632155</v>
      </c>
    </row>
    <row r="15" spans="1:13" ht="15.75" x14ac:dyDescent="0.25">
      <c r="A15" s="9" t="s">
        <v>68</v>
      </c>
      <c r="B15" s="13">
        <v>20</v>
      </c>
      <c r="C15" s="11">
        <v>0.76015567988324018</v>
      </c>
      <c r="D15" s="11">
        <v>1.7850114374607855</v>
      </c>
    </row>
    <row r="16" spans="1:13" ht="15.75" x14ac:dyDescent="0.25">
      <c r="A16" s="9" t="s">
        <v>69</v>
      </c>
      <c r="B16" s="13">
        <v>3</v>
      </c>
      <c r="C16" s="11">
        <v>0.55230310394344417</v>
      </c>
      <c r="D16" s="11">
        <v>1.2490163995853265</v>
      </c>
    </row>
    <row r="17" spans="1:15" ht="15.75" x14ac:dyDescent="0.25">
      <c r="A17" s="9" t="s">
        <v>70</v>
      </c>
      <c r="B17" s="13">
        <v>9</v>
      </c>
      <c r="C17" s="11">
        <v>0.53845785669841573</v>
      </c>
      <c r="D17" s="11">
        <v>1.3453960547008139</v>
      </c>
    </row>
    <row r="18" spans="1:15" ht="15.75" x14ac:dyDescent="0.25">
      <c r="A18" s="14" t="s">
        <v>11</v>
      </c>
      <c r="B18" s="15">
        <v>152</v>
      </c>
      <c r="C18" s="16">
        <v>0.64154402764717111</v>
      </c>
      <c r="D18" s="16">
        <v>1.4045192995736175</v>
      </c>
    </row>
    <row r="19" spans="1:15" x14ac:dyDescent="0.25">
      <c r="A19" s="17" t="s">
        <v>56</v>
      </c>
    </row>
    <row r="20" spans="1:15" x14ac:dyDescent="0.25">
      <c r="A20" s="17" t="s">
        <v>57</v>
      </c>
    </row>
    <row r="21" spans="1:15" x14ac:dyDescent="0.25">
      <c r="A21" s="4"/>
    </row>
    <row r="22" spans="1:15" x14ac:dyDescent="0.25">
      <c r="A22" s="4"/>
    </row>
    <row r="23" spans="1:15" ht="16.149999999999999" customHeight="1" x14ac:dyDescent="0.25">
      <c r="A23" s="7" t="s">
        <v>54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8"/>
    </row>
    <row r="24" spans="1:15" s="3" customFormat="1" ht="51.75" customHeight="1" x14ac:dyDescent="0.25">
      <c r="A24" s="43" t="s">
        <v>59</v>
      </c>
      <c r="B24" s="45" t="s">
        <v>16</v>
      </c>
      <c r="C24" s="46"/>
      <c r="D24" s="45" t="s">
        <v>46</v>
      </c>
      <c r="E24" s="46"/>
      <c r="F24" s="45" t="s">
        <v>44</v>
      </c>
      <c r="G24" s="46"/>
      <c r="H24" s="45" t="s">
        <v>17</v>
      </c>
      <c r="I24" s="46"/>
      <c r="J24" s="45" t="s">
        <v>18</v>
      </c>
      <c r="K24" s="46"/>
      <c r="L24" s="45" t="s">
        <v>15</v>
      </c>
      <c r="M24" s="46"/>
      <c r="N24" s="45" t="s">
        <v>73</v>
      </c>
      <c r="O24" s="46"/>
    </row>
    <row r="25" spans="1:15" s="3" customFormat="1" ht="18" customHeight="1" x14ac:dyDescent="0.25">
      <c r="A25" s="43"/>
      <c r="B25" s="20" t="s">
        <v>45</v>
      </c>
      <c r="C25" s="20" t="s">
        <v>19</v>
      </c>
      <c r="D25" s="20" t="s">
        <v>45</v>
      </c>
      <c r="E25" s="20" t="s">
        <v>19</v>
      </c>
      <c r="F25" s="20" t="s">
        <v>45</v>
      </c>
      <c r="G25" s="20" t="s">
        <v>19</v>
      </c>
      <c r="H25" s="20" t="s">
        <v>45</v>
      </c>
      <c r="I25" s="20" t="s">
        <v>19</v>
      </c>
      <c r="J25" s="20" t="s">
        <v>45</v>
      </c>
      <c r="K25" s="20" t="s">
        <v>19</v>
      </c>
      <c r="L25" s="20" t="s">
        <v>45</v>
      </c>
      <c r="M25" s="20" t="s">
        <v>19</v>
      </c>
      <c r="N25" s="30" t="s">
        <v>45</v>
      </c>
      <c r="O25" s="30" t="s">
        <v>19</v>
      </c>
    </row>
    <row r="26" spans="1:15" ht="15.75" x14ac:dyDescent="0.25">
      <c r="A26" s="9" t="s">
        <v>60</v>
      </c>
      <c r="B26" s="21">
        <v>2</v>
      </c>
      <c r="C26" s="22">
        <f>B26/N26</f>
        <v>0.4</v>
      </c>
      <c r="D26" s="21">
        <v>0</v>
      </c>
      <c r="E26" s="22">
        <f>D26/N26</f>
        <v>0</v>
      </c>
      <c r="F26" s="21">
        <v>0</v>
      </c>
      <c r="G26" s="22">
        <f>F26/N26</f>
        <v>0</v>
      </c>
      <c r="H26" s="21">
        <v>0</v>
      </c>
      <c r="I26" s="22">
        <f>H26/N26</f>
        <v>0</v>
      </c>
      <c r="J26" s="21">
        <v>1</v>
      </c>
      <c r="K26" s="22">
        <f>J26/N26</f>
        <v>0.2</v>
      </c>
      <c r="L26" s="21">
        <v>2</v>
      </c>
      <c r="M26" s="22">
        <f>L26/N26</f>
        <v>0.4</v>
      </c>
      <c r="N26" s="21">
        <f>B26+D26+F26+H26+J26+L26</f>
        <v>5</v>
      </c>
      <c r="O26" s="22">
        <f>N26/N26</f>
        <v>1</v>
      </c>
    </row>
    <row r="27" spans="1:15" ht="15.75" x14ac:dyDescent="0.25">
      <c r="A27" s="9" t="s">
        <v>61</v>
      </c>
      <c r="B27" s="21">
        <v>6</v>
      </c>
      <c r="C27" s="22">
        <f t="shared" ref="C27:C40" si="0">B27/N27</f>
        <v>0.4</v>
      </c>
      <c r="D27" s="21">
        <v>1</v>
      </c>
      <c r="E27" s="22">
        <f t="shared" ref="E27:E40" si="1">D27/N27</f>
        <v>6.6666666666666666E-2</v>
      </c>
      <c r="F27" s="21">
        <v>3</v>
      </c>
      <c r="G27" s="22">
        <f t="shared" ref="G27:G39" si="2">F27/N27</f>
        <v>0.2</v>
      </c>
      <c r="H27" s="21">
        <v>5</v>
      </c>
      <c r="I27" s="22">
        <f t="shared" ref="I27:I40" si="3">H27/N27</f>
        <v>0.33333333333333331</v>
      </c>
      <c r="J27" s="21">
        <v>0</v>
      </c>
      <c r="K27" s="22">
        <f t="shared" ref="K27:K40" si="4">J27/N27</f>
        <v>0</v>
      </c>
      <c r="L27" s="21">
        <v>0</v>
      </c>
      <c r="M27" s="22">
        <f t="shared" ref="M27:M40" si="5">L27/N27</f>
        <v>0</v>
      </c>
      <c r="N27" s="21">
        <f t="shared" ref="N27:N40" si="6">B27+D27+F27+H27+J27+L27</f>
        <v>15</v>
      </c>
      <c r="O27" s="22">
        <f t="shared" ref="O27:O40" si="7">N27/N27</f>
        <v>1</v>
      </c>
    </row>
    <row r="28" spans="1:15" ht="15.75" x14ac:dyDescent="0.25">
      <c r="A28" s="9" t="s">
        <v>62</v>
      </c>
      <c r="B28" s="21">
        <v>1</v>
      </c>
      <c r="C28" s="22">
        <f t="shared" si="0"/>
        <v>0.33333333333333331</v>
      </c>
      <c r="D28" s="21">
        <v>2</v>
      </c>
      <c r="E28" s="22">
        <f t="shared" si="1"/>
        <v>0.66666666666666663</v>
      </c>
      <c r="F28" s="21">
        <v>0</v>
      </c>
      <c r="G28" s="22">
        <f t="shared" si="2"/>
        <v>0</v>
      </c>
      <c r="H28" s="21">
        <v>0</v>
      </c>
      <c r="I28" s="22">
        <f t="shared" si="3"/>
        <v>0</v>
      </c>
      <c r="J28" s="21">
        <v>0</v>
      </c>
      <c r="K28" s="22">
        <f t="shared" si="4"/>
        <v>0</v>
      </c>
      <c r="L28" s="21">
        <v>0</v>
      </c>
      <c r="M28" s="22">
        <f t="shared" si="5"/>
        <v>0</v>
      </c>
      <c r="N28" s="21">
        <f t="shared" si="6"/>
        <v>3</v>
      </c>
      <c r="O28" s="22">
        <f t="shared" si="7"/>
        <v>1</v>
      </c>
    </row>
    <row r="29" spans="1:15" ht="15.75" x14ac:dyDescent="0.25">
      <c r="A29" s="9" t="s">
        <v>63</v>
      </c>
      <c r="B29" s="21">
        <v>0</v>
      </c>
      <c r="C29" s="22">
        <f t="shared" si="0"/>
        <v>0</v>
      </c>
      <c r="D29" s="21">
        <v>1</v>
      </c>
      <c r="E29" s="22">
        <f t="shared" si="1"/>
        <v>0.5</v>
      </c>
      <c r="F29" s="21">
        <v>0</v>
      </c>
      <c r="G29" s="22">
        <f t="shared" si="2"/>
        <v>0</v>
      </c>
      <c r="H29" s="21">
        <v>1</v>
      </c>
      <c r="I29" s="22">
        <f t="shared" si="3"/>
        <v>0.5</v>
      </c>
      <c r="J29" s="21">
        <v>0</v>
      </c>
      <c r="K29" s="22">
        <f t="shared" si="4"/>
        <v>0</v>
      </c>
      <c r="L29" s="21">
        <v>0</v>
      </c>
      <c r="M29" s="22">
        <f t="shared" si="5"/>
        <v>0</v>
      </c>
      <c r="N29" s="21">
        <f t="shared" si="6"/>
        <v>2</v>
      </c>
      <c r="O29" s="22">
        <f t="shared" si="7"/>
        <v>1</v>
      </c>
    </row>
    <row r="30" spans="1:15" ht="15.75" x14ac:dyDescent="0.25">
      <c r="A30" s="9" t="s">
        <v>64</v>
      </c>
      <c r="B30" s="21">
        <v>2</v>
      </c>
      <c r="C30" s="22">
        <f t="shared" si="0"/>
        <v>0.15384615384615385</v>
      </c>
      <c r="D30" s="21">
        <v>4</v>
      </c>
      <c r="E30" s="22">
        <f t="shared" si="1"/>
        <v>0.30769230769230771</v>
      </c>
      <c r="F30" s="21">
        <v>2</v>
      </c>
      <c r="G30" s="22">
        <f t="shared" si="2"/>
        <v>0.15384615384615385</v>
      </c>
      <c r="H30" s="21">
        <v>4</v>
      </c>
      <c r="I30" s="22">
        <f t="shared" si="3"/>
        <v>0.30769230769230771</v>
      </c>
      <c r="J30" s="21">
        <v>1</v>
      </c>
      <c r="K30" s="22">
        <f t="shared" si="4"/>
        <v>7.6923076923076927E-2</v>
      </c>
      <c r="L30" s="21">
        <v>0</v>
      </c>
      <c r="M30" s="22">
        <f t="shared" si="5"/>
        <v>0</v>
      </c>
      <c r="N30" s="21">
        <f t="shared" si="6"/>
        <v>13</v>
      </c>
      <c r="O30" s="22">
        <f t="shared" si="7"/>
        <v>1</v>
      </c>
    </row>
    <row r="31" spans="1:15" ht="15.75" x14ac:dyDescent="0.25">
      <c r="A31" s="9" t="s">
        <v>37</v>
      </c>
      <c r="B31" s="21">
        <v>4</v>
      </c>
      <c r="C31" s="22">
        <f t="shared" si="0"/>
        <v>0.16</v>
      </c>
      <c r="D31" s="21">
        <v>5</v>
      </c>
      <c r="E31" s="22">
        <f t="shared" si="1"/>
        <v>0.2</v>
      </c>
      <c r="F31" s="21">
        <v>9</v>
      </c>
      <c r="G31" s="22">
        <f t="shared" si="2"/>
        <v>0.36</v>
      </c>
      <c r="H31" s="21">
        <v>6</v>
      </c>
      <c r="I31" s="22">
        <f t="shared" si="3"/>
        <v>0.24</v>
      </c>
      <c r="J31" s="21">
        <v>1</v>
      </c>
      <c r="K31" s="22">
        <f t="shared" si="4"/>
        <v>0.04</v>
      </c>
      <c r="L31" s="21">
        <v>0</v>
      </c>
      <c r="M31" s="22">
        <f t="shared" si="5"/>
        <v>0</v>
      </c>
      <c r="N31" s="21">
        <f t="shared" si="6"/>
        <v>25</v>
      </c>
      <c r="O31" s="22">
        <f t="shared" si="7"/>
        <v>1</v>
      </c>
    </row>
    <row r="32" spans="1:15" ht="15.75" x14ac:dyDescent="0.25">
      <c r="A32" s="9" t="s">
        <v>65</v>
      </c>
      <c r="B32" s="21">
        <v>5</v>
      </c>
      <c r="C32" s="22">
        <f t="shared" si="0"/>
        <v>0.27777777777777779</v>
      </c>
      <c r="D32" s="21">
        <v>7</v>
      </c>
      <c r="E32" s="22">
        <f t="shared" si="1"/>
        <v>0.3888888888888889</v>
      </c>
      <c r="F32" s="21">
        <v>4</v>
      </c>
      <c r="G32" s="22">
        <f t="shared" si="2"/>
        <v>0.22222222222222221</v>
      </c>
      <c r="H32" s="21">
        <v>2</v>
      </c>
      <c r="I32" s="22">
        <f t="shared" si="3"/>
        <v>0.1111111111111111</v>
      </c>
      <c r="J32" s="21">
        <v>0</v>
      </c>
      <c r="K32" s="22">
        <f t="shared" si="4"/>
        <v>0</v>
      </c>
      <c r="L32" s="21">
        <v>0</v>
      </c>
      <c r="M32" s="22">
        <f t="shared" si="5"/>
        <v>0</v>
      </c>
      <c r="N32" s="21">
        <f t="shared" si="6"/>
        <v>18</v>
      </c>
      <c r="O32" s="22">
        <f t="shared" si="7"/>
        <v>1</v>
      </c>
    </row>
    <row r="33" spans="1:15" ht="15.75" x14ac:dyDescent="0.25">
      <c r="A33" s="9" t="s">
        <v>66</v>
      </c>
      <c r="B33" s="21">
        <v>1</v>
      </c>
      <c r="C33" s="22">
        <f t="shared" si="0"/>
        <v>0.1111111111111111</v>
      </c>
      <c r="D33" s="21">
        <v>1</v>
      </c>
      <c r="E33" s="22">
        <f t="shared" si="1"/>
        <v>0.1111111111111111</v>
      </c>
      <c r="F33" s="21">
        <v>6</v>
      </c>
      <c r="G33" s="22">
        <f t="shared" si="2"/>
        <v>0.66666666666666663</v>
      </c>
      <c r="H33" s="21">
        <v>1</v>
      </c>
      <c r="I33" s="22">
        <f t="shared" si="3"/>
        <v>0.1111111111111111</v>
      </c>
      <c r="J33" s="21">
        <v>0</v>
      </c>
      <c r="K33" s="22">
        <f t="shared" si="4"/>
        <v>0</v>
      </c>
      <c r="L33" s="21">
        <v>0</v>
      </c>
      <c r="M33" s="22">
        <f t="shared" si="5"/>
        <v>0</v>
      </c>
      <c r="N33" s="21">
        <f t="shared" si="6"/>
        <v>9</v>
      </c>
      <c r="O33" s="22">
        <f t="shared" si="7"/>
        <v>1</v>
      </c>
    </row>
    <row r="34" spans="1:15" ht="15.75" x14ac:dyDescent="0.25">
      <c r="A34" s="9" t="s">
        <v>38</v>
      </c>
      <c r="B34" s="21">
        <v>6</v>
      </c>
      <c r="C34" s="22">
        <f t="shared" si="0"/>
        <v>0.6</v>
      </c>
      <c r="D34" s="21">
        <v>3</v>
      </c>
      <c r="E34" s="22">
        <f t="shared" si="1"/>
        <v>0.3</v>
      </c>
      <c r="F34" s="21">
        <v>1</v>
      </c>
      <c r="G34" s="22">
        <f t="shared" si="2"/>
        <v>0.1</v>
      </c>
      <c r="H34" s="21">
        <v>0</v>
      </c>
      <c r="I34" s="22">
        <f t="shared" si="3"/>
        <v>0</v>
      </c>
      <c r="J34" s="21">
        <v>0</v>
      </c>
      <c r="K34" s="22">
        <f t="shared" si="4"/>
        <v>0</v>
      </c>
      <c r="L34" s="21">
        <v>0</v>
      </c>
      <c r="M34" s="22">
        <f t="shared" si="5"/>
        <v>0</v>
      </c>
      <c r="N34" s="21">
        <f t="shared" si="6"/>
        <v>10</v>
      </c>
      <c r="O34" s="22">
        <f t="shared" si="7"/>
        <v>1</v>
      </c>
    </row>
    <row r="35" spans="1:15" ht="15.75" x14ac:dyDescent="0.25">
      <c r="A35" s="9" t="s">
        <v>39</v>
      </c>
      <c r="B35" s="21">
        <v>0</v>
      </c>
      <c r="C35" s="22">
        <f t="shared" si="0"/>
        <v>0</v>
      </c>
      <c r="D35" s="21">
        <v>1</v>
      </c>
      <c r="E35" s="22">
        <f t="shared" si="1"/>
        <v>0.5</v>
      </c>
      <c r="F35" s="21">
        <v>0</v>
      </c>
      <c r="G35" s="22">
        <f t="shared" si="2"/>
        <v>0</v>
      </c>
      <c r="H35" s="21">
        <v>0</v>
      </c>
      <c r="I35" s="22">
        <f t="shared" si="3"/>
        <v>0</v>
      </c>
      <c r="J35" s="21">
        <v>0</v>
      </c>
      <c r="K35" s="22">
        <f t="shared" si="4"/>
        <v>0</v>
      </c>
      <c r="L35" s="21">
        <v>1</v>
      </c>
      <c r="M35" s="22">
        <f t="shared" si="5"/>
        <v>0.5</v>
      </c>
      <c r="N35" s="21">
        <f t="shared" si="6"/>
        <v>2</v>
      </c>
      <c r="O35" s="22">
        <f t="shared" si="7"/>
        <v>1</v>
      </c>
    </row>
    <row r="36" spans="1:15" ht="15.75" x14ac:dyDescent="0.25">
      <c r="A36" s="9" t="s">
        <v>67</v>
      </c>
      <c r="B36" s="21">
        <v>8</v>
      </c>
      <c r="C36" s="22">
        <f t="shared" si="0"/>
        <v>0.32</v>
      </c>
      <c r="D36" s="21">
        <v>5</v>
      </c>
      <c r="E36" s="22">
        <f t="shared" si="1"/>
        <v>0.2</v>
      </c>
      <c r="F36" s="21">
        <v>5</v>
      </c>
      <c r="G36" s="22">
        <f t="shared" si="2"/>
        <v>0.2</v>
      </c>
      <c r="H36" s="21">
        <v>3</v>
      </c>
      <c r="I36" s="22">
        <f t="shared" si="3"/>
        <v>0.12</v>
      </c>
      <c r="J36" s="21">
        <v>3</v>
      </c>
      <c r="K36" s="22">
        <f t="shared" si="4"/>
        <v>0.12</v>
      </c>
      <c r="L36" s="21">
        <v>1</v>
      </c>
      <c r="M36" s="22">
        <f t="shared" si="5"/>
        <v>0.04</v>
      </c>
      <c r="N36" s="21">
        <f t="shared" si="6"/>
        <v>25</v>
      </c>
      <c r="O36" s="22">
        <f t="shared" si="7"/>
        <v>1</v>
      </c>
    </row>
    <row r="37" spans="1:15" ht="15.75" x14ac:dyDescent="0.25">
      <c r="A37" s="9" t="s">
        <v>68</v>
      </c>
      <c r="B37" s="21">
        <v>5</v>
      </c>
      <c r="C37" s="22">
        <f t="shared" si="0"/>
        <v>0.25</v>
      </c>
      <c r="D37" s="21">
        <v>5</v>
      </c>
      <c r="E37" s="22">
        <f t="shared" si="1"/>
        <v>0.25</v>
      </c>
      <c r="F37" s="21">
        <v>1</v>
      </c>
      <c r="G37" s="22">
        <f t="shared" si="2"/>
        <v>0.05</v>
      </c>
      <c r="H37" s="21">
        <v>4</v>
      </c>
      <c r="I37" s="22">
        <f t="shared" si="3"/>
        <v>0.2</v>
      </c>
      <c r="J37" s="21">
        <v>1</v>
      </c>
      <c r="K37" s="22">
        <f t="shared" si="4"/>
        <v>0.05</v>
      </c>
      <c r="L37" s="21">
        <v>4</v>
      </c>
      <c r="M37" s="22">
        <f t="shared" si="5"/>
        <v>0.2</v>
      </c>
      <c r="N37" s="21">
        <f t="shared" si="6"/>
        <v>20</v>
      </c>
      <c r="O37" s="22">
        <f t="shared" si="7"/>
        <v>1</v>
      </c>
    </row>
    <row r="38" spans="1:15" ht="15.75" x14ac:dyDescent="0.25">
      <c r="A38" s="9" t="s">
        <v>69</v>
      </c>
      <c r="B38" s="21">
        <v>1</v>
      </c>
      <c r="C38" s="22">
        <f t="shared" si="0"/>
        <v>0.33333333333333331</v>
      </c>
      <c r="D38" s="21">
        <v>0</v>
      </c>
      <c r="E38" s="22">
        <f t="shared" si="1"/>
        <v>0</v>
      </c>
      <c r="F38" s="21">
        <v>1</v>
      </c>
      <c r="G38" s="22">
        <f t="shared" si="2"/>
        <v>0.33333333333333331</v>
      </c>
      <c r="H38" s="21">
        <v>0</v>
      </c>
      <c r="I38" s="22">
        <f t="shared" si="3"/>
        <v>0</v>
      </c>
      <c r="J38" s="21">
        <v>1</v>
      </c>
      <c r="K38" s="22">
        <f t="shared" si="4"/>
        <v>0.33333333333333331</v>
      </c>
      <c r="L38" s="21">
        <v>0</v>
      </c>
      <c r="M38" s="22">
        <f t="shared" si="5"/>
        <v>0</v>
      </c>
      <c r="N38" s="21">
        <f t="shared" si="6"/>
        <v>3</v>
      </c>
      <c r="O38" s="22">
        <f t="shared" si="7"/>
        <v>1</v>
      </c>
    </row>
    <row r="39" spans="1:15" ht="15.75" x14ac:dyDescent="0.25">
      <c r="A39" s="9" t="s">
        <v>70</v>
      </c>
      <c r="B39" s="21">
        <v>0</v>
      </c>
      <c r="C39" s="22">
        <f t="shared" si="0"/>
        <v>0</v>
      </c>
      <c r="D39" s="21">
        <v>2</v>
      </c>
      <c r="E39" s="22">
        <f t="shared" si="1"/>
        <v>0.22222222222222221</v>
      </c>
      <c r="F39" s="21">
        <v>2</v>
      </c>
      <c r="G39" s="22">
        <f t="shared" si="2"/>
        <v>0.22222222222222221</v>
      </c>
      <c r="H39" s="21">
        <v>3</v>
      </c>
      <c r="I39" s="22">
        <f t="shared" si="3"/>
        <v>0.33333333333333331</v>
      </c>
      <c r="J39" s="21">
        <v>2</v>
      </c>
      <c r="K39" s="22">
        <f t="shared" si="4"/>
        <v>0.22222222222222221</v>
      </c>
      <c r="L39" s="21">
        <v>0</v>
      </c>
      <c r="M39" s="22">
        <f t="shared" si="5"/>
        <v>0</v>
      </c>
      <c r="N39" s="21">
        <f t="shared" si="6"/>
        <v>9</v>
      </c>
      <c r="O39" s="22">
        <f t="shared" si="7"/>
        <v>1</v>
      </c>
    </row>
    <row r="40" spans="1:15" ht="15.75" x14ac:dyDescent="0.25">
      <c r="A40" s="14" t="s">
        <v>11</v>
      </c>
      <c r="B40" s="24">
        <v>41</v>
      </c>
      <c r="C40" s="25">
        <f t="shared" si="0"/>
        <v>0.25786163522012578</v>
      </c>
      <c r="D40" s="24">
        <v>37</v>
      </c>
      <c r="E40" s="25">
        <f t="shared" si="1"/>
        <v>0.23270440251572327</v>
      </c>
      <c r="F40" s="24">
        <v>34</v>
      </c>
      <c r="G40" s="25">
        <f>F40/N40</f>
        <v>0.21383647798742139</v>
      </c>
      <c r="H40" s="24">
        <v>29</v>
      </c>
      <c r="I40" s="25">
        <f t="shared" si="3"/>
        <v>0.18238993710691823</v>
      </c>
      <c r="J40" s="24">
        <v>10</v>
      </c>
      <c r="K40" s="25">
        <f t="shared" si="4"/>
        <v>6.2893081761006289E-2</v>
      </c>
      <c r="L40" s="24">
        <v>8</v>
      </c>
      <c r="M40" s="25">
        <f t="shared" si="5"/>
        <v>5.0314465408805034E-2</v>
      </c>
      <c r="N40" s="24">
        <f t="shared" si="6"/>
        <v>159</v>
      </c>
      <c r="O40" s="25">
        <f t="shared" si="7"/>
        <v>1</v>
      </c>
    </row>
    <row r="41" spans="1:15" x14ac:dyDescent="0.25">
      <c r="A41" s="17" t="s">
        <v>57</v>
      </c>
    </row>
    <row r="44" spans="1:15" ht="15.75" x14ac:dyDescent="0.25">
      <c r="A44" s="7" t="s">
        <v>55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2"/>
    </row>
    <row r="45" spans="1:15" ht="36.75" customHeight="1" x14ac:dyDescent="0.25">
      <c r="A45" s="43" t="s">
        <v>59</v>
      </c>
      <c r="B45" s="43" t="s">
        <v>35</v>
      </c>
      <c r="C45" s="43"/>
      <c r="D45" s="43" t="s">
        <v>40</v>
      </c>
      <c r="E45" s="43"/>
      <c r="F45" s="43" t="s">
        <v>49</v>
      </c>
      <c r="G45" s="43"/>
      <c r="H45" s="43" t="s">
        <v>41</v>
      </c>
      <c r="I45" s="43"/>
      <c r="J45" s="43" t="s">
        <v>42</v>
      </c>
      <c r="K45" s="43"/>
      <c r="L45" s="43" t="s">
        <v>43</v>
      </c>
      <c r="M45" s="43"/>
      <c r="N45" s="43" t="s">
        <v>75</v>
      </c>
      <c r="O45" s="43"/>
    </row>
    <row r="46" spans="1:15" ht="15.75" x14ac:dyDescent="0.25">
      <c r="A46" s="43"/>
      <c r="B46" s="20" t="s">
        <v>45</v>
      </c>
      <c r="C46" s="20" t="s">
        <v>19</v>
      </c>
      <c r="D46" s="20" t="s">
        <v>45</v>
      </c>
      <c r="E46" s="20" t="s">
        <v>19</v>
      </c>
      <c r="F46" s="20" t="s">
        <v>45</v>
      </c>
      <c r="G46" s="20" t="s">
        <v>19</v>
      </c>
      <c r="H46" s="20" t="s">
        <v>45</v>
      </c>
      <c r="I46" s="20" t="s">
        <v>19</v>
      </c>
      <c r="J46" s="20" t="s">
        <v>45</v>
      </c>
      <c r="K46" s="20" t="s">
        <v>19</v>
      </c>
      <c r="L46" s="20" t="s">
        <v>45</v>
      </c>
      <c r="M46" s="20" t="s">
        <v>19</v>
      </c>
      <c r="N46" s="20" t="s">
        <v>45</v>
      </c>
      <c r="O46" s="20" t="s">
        <v>19</v>
      </c>
    </row>
    <row r="47" spans="1:15" ht="15.75" x14ac:dyDescent="0.25">
      <c r="A47" s="9" t="s">
        <v>60</v>
      </c>
      <c r="B47" s="26">
        <v>0</v>
      </c>
      <c r="C47" s="27">
        <f>B47/N47</f>
        <v>0</v>
      </c>
      <c r="D47" s="26">
        <v>0</v>
      </c>
      <c r="E47" s="27">
        <f>D47/N47</f>
        <v>0</v>
      </c>
      <c r="F47" s="26">
        <v>0</v>
      </c>
      <c r="G47" s="27">
        <f>F47/N47</f>
        <v>0</v>
      </c>
      <c r="H47" s="26">
        <v>0</v>
      </c>
      <c r="I47" s="27">
        <f>H47/N47</f>
        <v>0</v>
      </c>
      <c r="J47" s="26">
        <v>0</v>
      </c>
      <c r="K47" s="27">
        <f>J47/N47</f>
        <v>0</v>
      </c>
      <c r="L47" s="26">
        <v>3</v>
      </c>
      <c r="M47" s="27">
        <f>L47/N47</f>
        <v>1</v>
      </c>
      <c r="N47" s="26">
        <f>B47+D47+F47+H47+J47+L47</f>
        <v>3</v>
      </c>
      <c r="O47" s="27">
        <f>N47/N47</f>
        <v>1</v>
      </c>
    </row>
    <row r="48" spans="1:15" ht="15.75" x14ac:dyDescent="0.25">
      <c r="A48" s="9" t="s">
        <v>61</v>
      </c>
      <c r="B48" s="26">
        <v>2</v>
      </c>
      <c r="C48" s="27">
        <f t="shared" ref="C48:C61" si="8">B48/N48</f>
        <v>0.13333333333333333</v>
      </c>
      <c r="D48" s="26">
        <v>1</v>
      </c>
      <c r="E48" s="27">
        <f t="shared" ref="E48:E61" si="9">D48/N48</f>
        <v>6.6666666666666666E-2</v>
      </c>
      <c r="F48" s="26">
        <v>1</v>
      </c>
      <c r="G48" s="27">
        <f t="shared" ref="G48:G61" si="10">F48/N48</f>
        <v>6.6666666666666666E-2</v>
      </c>
      <c r="H48" s="26">
        <v>3</v>
      </c>
      <c r="I48" s="27">
        <f t="shared" ref="I48:I61" si="11">H48/N48</f>
        <v>0.2</v>
      </c>
      <c r="J48" s="26">
        <v>0</v>
      </c>
      <c r="K48" s="27">
        <f t="shared" ref="K48:K61" si="12">J48/N48</f>
        <v>0</v>
      </c>
      <c r="L48" s="26">
        <v>8</v>
      </c>
      <c r="M48" s="27">
        <f t="shared" ref="M48:M61" si="13">L48/N48</f>
        <v>0.53333333333333333</v>
      </c>
      <c r="N48" s="26">
        <f t="shared" ref="N48:N61" si="14">B48+D48+F48+H48+J48+L48</f>
        <v>15</v>
      </c>
      <c r="O48" s="27">
        <f t="shared" ref="O48:O61" si="15">N48/N48</f>
        <v>1</v>
      </c>
    </row>
    <row r="49" spans="1:15" ht="15.75" x14ac:dyDescent="0.25">
      <c r="A49" s="9" t="s">
        <v>62</v>
      </c>
      <c r="B49" s="26">
        <v>0</v>
      </c>
      <c r="C49" s="27">
        <f t="shared" si="8"/>
        <v>0</v>
      </c>
      <c r="D49" s="26">
        <v>0</v>
      </c>
      <c r="E49" s="27">
        <f t="shared" si="9"/>
        <v>0</v>
      </c>
      <c r="F49" s="26">
        <v>0</v>
      </c>
      <c r="G49" s="27">
        <f t="shared" si="10"/>
        <v>0</v>
      </c>
      <c r="H49" s="26">
        <v>0</v>
      </c>
      <c r="I49" s="27">
        <f t="shared" si="11"/>
        <v>0</v>
      </c>
      <c r="J49" s="26">
        <v>0</v>
      </c>
      <c r="K49" s="27">
        <f t="shared" si="12"/>
        <v>0</v>
      </c>
      <c r="L49" s="26">
        <v>3</v>
      </c>
      <c r="M49" s="27">
        <f t="shared" si="13"/>
        <v>1</v>
      </c>
      <c r="N49" s="26">
        <f t="shared" si="14"/>
        <v>3</v>
      </c>
      <c r="O49" s="27">
        <f t="shared" si="15"/>
        <v>1</v>
      </c>
    </row>
    <row r="50" spans="1:15" ht="15.75" x14ac:dyDescent="0.25">
      <c r="A50" s="9" t="s">
        <v>63</v>
      </c>
      <c r="B50" s="26">
        <v>0</v>
      </c>
      <c r="C50" s="27">
        <f t="shared" si="8"/>
        <v>0</v>
      </c>
      <c r="D50" s="26">
        <v>0</v>
      </c>
      <c r="E50" s="27">
        <f t="shared" si="9"/>
        <v>0</v>
      </c>
      <c r="F50" s="26">
        <v>1</v>
      </c>
      <c r="G50" s="27">
        <f t="shared" si="10"/>
        <v>0.5</v>
      </c>
      <c r="H50" s="26">
        <v>0</v>
      </c>
      <c r="I50" s="27">
        <f t="shared" si="11"/>
        <v>0</v>
      </c>
      <c r="J50" s="26">
        <v>0</v>
      </c>
      <c r="K50" s="27">
        <f t="shared" si="12"/>
        <v>0</v>
      </c>
      <c r="L50" s="26">
        <v>1</v>
      </c>
      <c r="M50" s="27">
        <f t="shared" si="13"/>
        <v>0.5</v>
      </c>
      <c r="N50" s="26">
        <f t="shared" si="14"/>
        <v>2</v>
      </c>
      <c r="O50" s="27">
        <f t="shared" si="15"/>
        <v>1</v>
      </c>
    </row>
    <row r="51" spans="1:15" ht="15.75" x14ac:dyDescent="0.25">
      <c r="A51" s="9" t="s">
        <v>64</v>
      </c>
      <c r="B51" s="26">
        <v>0</v>
      </c>
      <c r="C51" s="27">
        <f t="shared" si="8"/>
        <v>0</v>
      </c>
      <c r="D51" s="26">
        <v>2</v>
      </c>
      <c r="E51" s="27">
        <f t="shared" si="9"/>
        <v>0.14285714285714285</v>
      </c>
      <c r="F51" s="26">
        <v>1</v>
      </c>
      <c r="G51" s="27">
        <f t="shared" si="10"/>
        <v>7.1428571428571425E-2</v>
      </c>
      <c r="H51" s="26">
        <v>0</v>
      </c>
      <c r="I51" s="27">
        <f t="shared" si="11"/>
        <v>0</v>
      </c>
      <c r="J51" s="26">
        <v>0</v>
      </c>
      <c r="K51" s="27">
        <f t="shared" si="12"/>
        <v>0</v>
      </c>
      <c r="L51" s="26">
        <v>11</v>
      </c>
      <c r="M51" s="27">
        <f t="shared" si="13"/>
        <v>0.7857142857142857</v>
      </c>
      <c r="N51" s="26">
        <f t="shared" si="14"/>
        <v>14</v>
      </c>
      <c r="O51" s="27">
        <f t="shared" si="15"/>
        <v>1</v>
      </c>
    </row>
    <row r="52" spans="1:15" ht="15.75" x14ac:dyDescent="0.25">
      <c r="A52" s="9" t="s">
        <v>37</v>
      </c>
      <c r="B52" s="26">
        <v>4</v>
      </c>
      <c r="C52" s="27">
        <f t="shared" si="8"/>
        <v>0.16</v>
      </c>
      <c r="D52" s="26">
        <v>2</v>
      </c>
      <c r="E52" s="27">
        <f t="shared" si="9"/>
        <v>0.08</v>
      </c>
      <c r="F52" s="26">
        <v>0</v>
      </c>
      <c r="G52" s="27">
        <f t="shared" si="10"/>
        <v>0</v>
      </c>
      <c r="H52" s="26">
        <v>2</v>
      </c>
      <c r="I52" s="27">
        <f t="shared" si="11"/>
        <v>0.08</v>
      </c>
      <c r="J52" s="26">
        <v>3</v>
      </c>
      <c r="K52" s="27">
        <f t="shared" si="12"/>
        <v>0.12</v>
      </c>
      <c r="L52" s="26">
        <v>14</v>
      </c>
      <c r="M52" s="27">
        <f t="shared" si="13"/>
        <v>0.56000000000000005</v>
      </c>
      <c r="N52" s="26">
        <f t="shared" si="14"/>
        <v>25</v>
      </c>
      <c r="O52" s="27">
        <f t="shared" si="15"/>
        <v>1</v>
      </c>
    </row>
    <row r="53" spans="1:15" ht="15.75" x14ac:dyDescent="0.25">
      <c r="A53" s="9" t="s">
        <v>65</v>
      </c>
      <c r="B53" s="26">
        <v>2</v>
      </c>
      <c r="C53" s="27">
        <f t="shared" si="8"/>
        <v>0.13333333333333333</v>
      </c>
      <c r="D53" s="26">
        <v>1</v>
      </c>
      <c r="E53" s="27">
        <f t="shared" si="9"/>
        <v>6.6666666666666666E-2</v>
      </c>
      <c r="F53" s="26">
        <v>0</v>
      </c>
      <c r="G53" s="27">
        <f t="shared" si="10"/>
        <v>0</v>
      </c>
      <c r="H53" s="26">
        <v>1</v>
      </c>
      <c r="I53" s="27">
        <f t="shared" si="11"/>
        <v>6.6666666666666666E-2</v>
      </c>
      <c r="J53" s="26">
        <v>1</v>
      </c>
      <c r="K53" s="27">
        <f t="shared" si="12"/>
        <v>6.6666666666666666E-2</v>
      </c>
      <c r="L53" s="26">
        <v>10</v>
      </c>
      <c r="M53" s="27">
        <f t="shared" si="13"/>
        <v>0.66666666666666663</v>
      </c>
      <c r="N53" s="26">
        <f t="shared" si="14"/>
        <v>15</v>
      </c>
      <c r="O53" s="27">
        <f t="shared" si="15"/>
        <v>1</v>
      </c>
    </row>
    <row r="54" spans="1:15" ht="15.75" x14ac:dyDescent="0.25">
      <c r="A54" s="9" t="s">
        <v>66</v>
      </c>
      <c r="B54" s="26">
        <v>0</v>
      </c>
      <c r="C54" s="27">
        <f t="shared" si="8"/>
        <v>0</v>
      </c>
      <c r="D54" s="26">
        <v>3</v>
      </c>
      <c r="E54" s="27">
        <f t="shared" si="9"/>
        <v>0.33333333333333331</v>
      </c>
      <c r="F54" s="26">
        <v>0</v>
      </c>
      <c r="G54" s="27">
        <f t="shared" si="10"/>
        <v>0</v>
      </c>
      <c r="H54" s="26">
        <v>1</v>
      </c>
      <c r="I54" s="27">
        <f t="shared" si="11"/>
        <v>0.1111111111111111</v>
      </c>
      <c r="J54" s="26">
        <v>0</v>
      </c>
      <c r="K54" s="27">
        <f t="shared" si="12"/>
        <v>0</v>
      </c>
      <c r="L54" s="26">
        <v>5</v>
      </c>
      <c r="M54" s="27">
        <f t="shared" si="13"/>
        <v>0.55555555555555558</v>
      </c>
      <c r="N54" s="26">
        <f t="shared" si="14"/>
        <v>9</v>
      </c>
      <c r="O54" s="27">
        <f t="shared" si="15"/>
        <v>1</v>
      </c>
    </row>
    <row r="55" spans="1:15" ht="15.75" x14ac:dyDescent="0.25">
      <c r="A55" s="9" t="s">
        <v>38</v>
      </c>
      <c r="B55" s="26">
        <v>2</v>
      </c>
      <c r="C55" s="27">
        <f t="shared" si="8"/>
        <v>0.22222222222222221</v>
      </c>
      <c r="D55" s="26">
        <v>0</v>
      </c>
      <c r="E55" s="27">
        <f t="shared" si="9"/>
        <v>0</v>
      </c>
      <c r="F55" s="26">
        <v>0</v>
      </c>
      <c r="G55" s="27">
        <f t="shared" si="10"/>
        <v>0</v>
      </c>
      <c r="H55" s="26">
        <v>0</v>
      </c>
      <c r="I55" s="27">
        <f t="shared" si="11"/>
        <v>0</v>
      </c>
      <c r="J55" s="26">
        <v>0</v>
      </c>
      <c r="K55" s="27">
        <f t="shared" si="12"/>
        <v>0</v>
      </c>
      <c r="L55" s="26">
        <v>7</v>
      </c>
      <c r="M55" s="27">
        <f t="shared" si="13"/>
        <v>0.77777777777777779</v>
      </c>
      <c r="N55" s="26">
        <f t="shared" si="14"/>
        <v>9</v>
      </c>
      <c r="O55" s="27">
        <f t="shared" si="15"/>
        <v>1</v>
      </c>
    </row>
    <row r="56" spans="1:15" ht="15.75" x14ac:dyDescent="0.25">
      <c r="A56" s="9" t="s">
        <v>39</v>
      </c>
      <c r="B56" s="26">
        <v>0</v>
      </c>
      <c r="C56" s="27">
        <f t="shared" si="8"/>
        <v>0</v>
      </c>
      <c r="D56" s="26">
        <v>0</v>
      </c>
      <c r="E56" s="27">
        <f t="shared" si="9"/>
        <v>0</v>
      </c>
      <c r="F56" s="26">
        <v>0</v>
      </c>
      <c r="G56" s="27">
        <f t="shared" si="10"/>
        <v>0</v>
      </c>
      <c r="H56" s="26">
        <v>0</v>
      </c>
      <c r="I56" s="27">
        <f t="shared" si="11"/>
        <v>0</v>
      </c>
      <c r="J56" s="26">
        <v>0</v>
      </c>
      <c r="K56" s="27">
        <f t="shared" si="12"/>
        <v>0</v>
      </c>
      <c r="L56" s="26">
        <v>2</v>
      </c>
      <c r="M56" s="27">
        <f t="shared" si="13"/>
        <v>1</v>
      </c>
      <c r="N56" s="26">
        <f t="shared" si="14"/>
        <v>2</v>
      </c>
      <c r="O56" s="27">
        <f t="shared" si="15"/>
        <v>1</v>
      </c>
    </row>
    <row r="57" spans="1:15" ht="15.75" x14ac:dyDescent="0.25">
      <c r="A57" s="9" t="s">
        <v>67</v>
      </c>
      <c r="B57" s="26">
        <v>3</v>
      </c>
      <c r="C57" s="27">
        <f t="shared" si="8"/>
        <v>0.13043478260869565</v>
      </c>
      <c r="D57" s="26">
        <v>2</v>
      </c>
      <c r="E57" s="27">
        <f t="shared" si="9"/>
        <v>8.6956521739130432E-2</v>
      </c>
      <c r="F57" s="26">
        <v>5</v>
      </c>
      <c r="G57" s="27">
        <f t="shared" si="10"/>
        <v>0.21739130434782608</v>
      </c>
      <c r="H57" s="26">
        <v>1</v>
      </c>
      <c r="I57" s="27">
        <f t="shared" si="11"/>
        <v>4.3478260869565216E-2</v>
      </c>
      <c r="J57" s="26">
        <v>2</v>
      </c>
      <c r="K57" s="27">
        <f t="shared" si="12"/>
        <v>8.6956521739130432E-2</v>
      </c>
      <c r="L57" s="26">
        <v>10</v>
      </c>
      <c r="M57" s="27">
        <f t="shared" si="13"/>
        <v>0.43478260869565216</v>
      </c>
      <c r="N57" s="26">
        <f t="shared" si="14"/>
        <v>23</v>
      </c>
      <c r="O57" s="27">
        <f t="shared" si="15"/>
        <v>1</v>
      </c>
    </row>
    <row r="58" spans="1:15" ht="15.75" x14ac:dyDescent="0.25">
      <c r="A58" s="9" t="s">
        <v>68</v>
      </c>
      <c r="B58" s="26">
        <v>3</v>
      </c>
      <c r="C58" s="27">
        <f t="shared" si="8"/>
        <v>0.14285714285714285</v>
      </c>
      <c r="D58" s="26">
        <v>1</v>
      </c>
      <c r="E58" s="27">
        <f t="shared" si="9"/>
        <v>4.7619047619047616E-2</v>
      </c>
      <c r="F58" s="26">
        <v>1</v>
      </c>
      <c r="G58" s="27">
        <f t="shared" si="10"/>
        <v>4.7619047619047616E-2</v>
      </c>
      <c r="H58" s="26">
        <v>0</v>
      </c>
      <c r="I58" s="27">
        <f t="shared" si="11"/>
        <v>0</v>
      </c>
      <c r="J58" s="26">
        <v>0</v>
      </c>
      <c r="K58" s="27">
        <f t="shared" si="12"/>
        <v>0</v>
      </c>
      <c r="L58" s="26">
        <v>16</v>
      </c>
      <c r="M58" s="27">
        <f t="shared" si="13"/>
        <v>0.76190476190476186</v>
      </c>
      <c r="N58" s="26">
        <f t="shared" si="14"/>
        <v>21</v>
      </c>
      <c r="O58" s="27">
        <f t="shared" si="15"/>
        <v>1</v>
      </c>
    </row>
    <row r="59" spans="1:15" ht="15.75" x14ac:dyDescent="0.25">
      <c r="A59" s="9" t="s">
        <v>69</v>
      </c>
      <c r="B59" s="26">
        <v>1</v>
      </c>
      <c r="C59" s="27">
        <f t="shared" si="8"/>
        <v>0.33333333333333331</v>
      </c>
      <c r="D59" s="26">
        <v>0</v>
      </c>
      <c r="E59" s="27">
        <f t="shared" si="9"/>
        <v>0</v>
      </c>
      <c r="F59" s="26">
        <v>0</v>
      </c>
      <c r="G59" s="27">
        <f t="shared" si="10"/>
        <v>0</v>
      </c>
      <c r="H59" s="26">
        <v>0</v>
      </c>
      <c r="I59" s="27">
        <f t="shared" si="11"/>
        <v>0</v>
      </c>
      <c r="J59" s="26">
        <v>1</v>
      </c>
      <c r="K59" s="27">
        <f t="shared" si="12"/>
        <v>0.33333333333333331</v>
      </c>
      <c r="L59" s="26">
        <v>1</v>
      </c>
      <c r="M59" s="27">
        <f t="shared" si="13"/>
        <v>0.33333333333333331</v>
      </c>
      <c r="N59" s="26">
        <f t="shared" si="14"/>
        <v>3</v>
      </c>
      <c r="O59" s="27">
        <f t="shared" si="15"/>
        <v>1</v>
      </c>
    </row>
    <row r="60" spans="1:15" ht="15.75" x14ac:dyDescent="0.25">
      <c r="A60" s="9" t="s">
        <v>70</v>
      </c>
      <c r="B60" s="26">
        <v>0</v>
      </c>
      <c r="C60" s="27">
        <f t="shared" si="8"/>
        <v>0</v>
      </c>
      <c r="D60" s="26">
        <v>0</v>
      </c>
      <c r="E60" s="27">
        <f t="shared" si="9"/>
        <v>0</v>
      </c>
      <c r="F60" s="26">
        <v>0</v>
      </c>
      <c r="G60" s="27">
        <f t="shared" si="10"/>
        <v>0</v>
      </c>
      <c r="H60" s="26">
        <v>0</v>
      </c>
      <c r="I60" s="27">
        <f t="shared" si="11"/>
        <v>0</v>
      </c>
      <c r="J60" s="26">
        <v>1</v>
      </c>
      <c r="K60" s="27">
        <f t="shared" si="12"/>
        <v>0.14285714285714285</v>
      </c>
      <c r="L60" s="26">
        <v>6</v>
      </c>
      <c r="M60" s="27">
        <f t="shared" si="13"/>
        <v>0.8571428571428571</v>
      </c>
      <c r="N60" s="26">
        <f t="shared" si="14"/>
        <v>7</v>
      </c>
      <c r="O60" s="27">
        <f t="shared" si="15"/>
        <v>1</v>
      </c>
    </row>
    <row r="61" spans="1:15" s="36" customFormat="1" ht="15.75" x14ac:dyDescent="0.25">
      <c r="A61" s="14" t="s">
        <v>11</v>
      </c>
      <c r="B61" s="28">
        <v>17</v>
      </c>
      <c r="C61" s="29">
        <f t="shared" si="8"/>
        <v>0.11258278145695365</v>
      </c>
      <c r="D61" s="28">
        <v>12</v>
      </c>
      <c r="E61" s="29">
        <f t="shared" si="9"/>
        <v>7.9470198675496692E-2</v>
      </c>
      <c r="F61" s="28">
        <v>9</v>
      </c>
      <c r="G61" s="29">
        <f t="shared" si="10"/>
        <v>5.9602649006622516E-2</v>
      </c>
      <c r="H61" s="28">
        <v>8</v>
      </c>
      <c r="I61" s="29">
        <f t="shared" si="11"/>
        <v>5.2980132450331126E-2</v>
      </c>
      <c r="J61" s="28">
        <v>8</v>
      </c>
      <c r="K61" s="29">
        <f t="shared" si="12"/>
        <v>5.2980132450331126E-2</v>
      </c>
      <c r="L61" s="28">
        <v>97</v>
      </c>
      <c r="M61" s="29">
        <f t="shared" si="13"/>
        <v>0.64238410596026485</v>
      </c>
      <c r="N61" s="28">
        <f t="shared" si="14"/>
        <v>151</v>
      </c>
      <c r="O61" s="29">
        <f t="shared" si="15"/>
        <v>1</v>
      </c>
    </row>
    <row r="62" spans="1:15" x14ac:dyDescent="0.25">
      <c r="A62" s="17" t="s">
        <v>57</v>
      </c>
    </row>
  </sheetData>
  <mergeCells count="16">
    <mergeCell ref="N24:O24"/>
    <mergeCell ref="L45:M45"/>
    <mergeCell ref="N45:O45"/>
    <mergeCell ref="F45:G45"/>
    <mergeCell ref="J24:K24"/>
    <mergeCell ref="L24:M24"/>
    <mergeCell ref="A24:A25"/>
    <mergeCell ref="B24:C24"/>
    <mergeCell ref="D24:E24"/>
    <mergeCell ref="F24:G24"/>
    <mergeCell ref="H24:I24"/>
    <mergeCell ref="A45:A46"/>
    <mergeCell ref="D45:E45"/>
    <mergeCell ref="B45:C45"/>
    <mergeCell ref="H45:I45"/>
    <mergeCell ref="J45:K4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2" orientation="landscape" r:id="rId1"/>
  <ignoredErrors>
    <ignoredError sqref="N26:N4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workbookViewId="0"/>
  </sheetViews>
  <sheetFormatPr baseColWidth="10" defaultRowHeight="15" x14ac:dyDescent="0.25"/>
  <cols>
    <col min="1" max="1" width="16.85546875" style="1" customWidth="1"/>
    <col min="2" max="2" width="14.85546875" style="1" customWidth="1"/>
    <col min="3" max="3" width="17.85546875" style="1" customWidth="1"/>
    <col min="4" max="5" width="18" style="1" customWidth="1"/>
    <col min="6" max="7" width="15.28515625" style="1" customWidth="1"/>
    <col min="8" max="8" width="13.140625" style="1" customWidth="1"/>
    <col min="9" max="9" width="5.5703125" style="1" customWidth="1"/>
    <col min="10" max="10" width="6.140625" style="1" customWidth="1"/>
    <col min="11" max="16384" width="11.42578125" style="1"/>
  </cols>
  <sheetData>
    <row r="1" spans="1:11" ht="15.75" x14ac:dyDescent="0.25">
      <c r="A1" s="7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5"/>
      <c r="B2" s="5"/>
      <c r="C2" s="5"/>
      <c r="D2" s="5"/>
      <c r="E2" s="5"/>
    </row>
    <row r="3" spans="1:11" ht="49.15" customHeight="1" x14ac:dyDescent="0.25">
      <c r="A3" s="19"/>
      <c r="B3" s="19" t="s">
        <v>1</v>
      </c>
      <c r="C3" s="19" t="s">
        <v>12</v>
      </c>
      <c r="D3" s="19" t="s">
        <v>13</v>
      </c>
    </row>
    <row r="4" spans="1:11" ht="15.75" x14ac:dyDescent="0.25">
      <c r="A4" s="9" t="s">
        <v>2</v>
      </c>
      <c r="B4" s="10">
        <v>1</v>
      </c>
      <c r="C4" s="32">
        <v>6.5379561041627163E-2</v>
      </c>
      <c r="D4" s="32" t="s">
        <v>22</v>
      </c>
      <c r="E4" s="2"/>
      <c r="F4" s="2"/>
      <c r="G4" s="2"/>
      <c r="H4" s="2"/>
    </row>
    <row r="5" spans="1:11" ht="15.75" x14ac:dyDescent="0.25">
      <c r="A5" s="9" t="s">
        <v>3</v>
      </c>
      <c r="B5" s="13">
        <v>2</v>
      </c>
      <c r="C5" s="32">
        <v>5.5983831869356133E-2</v>
      </c>
      <c r="D5" s="32" t="s">
        <v>22</v>
      </c>
    </row>
    <row r="6" spans="1:11" ht="15.75" x14ac:dyDescent="0.25">
      <c r="A6" s="9" t="s">
        <v>4</v>
      </c>
      <c r="B6" s="13">
        <v>2</v>
      </c>
      <c r="C6" s="32">
        <v>4.4582451901107205E-2</v>
      </c>
      <c r="D6" s="32" t="s">
        <v>22</v>
      </c>
    </row>
    <row r="7" spans="1:11" ht="15.75" x14ac:dyDescent="0.25">
      <c r="A7" s="9" t="s">
        <v>5</v>
      </c>
      <c r="B7" s="13">
        <v>1</v>
      </c>
      <c r="C7" s="32">
        <v>6.3507385908981209E-2</v>
      </c>
      <c r="D7" s="32" t="s">
        <v>22</v>
      </c>
    </row>
    <row r="8" spans="1:11" ht="15.75" x14ac:dyDescent="0.25">
      <c r="A8" s="9" t="s">
        <v>6</v>
      </c>
      <c r="B8" s="13">
        <v>1</v>
      </c>
      <c r="C8" s="32">
        <v>3.0397077017074038E-2</v>
      </c>
      <c r="D8" s="32" t="s">
        <v>22</v>
      </c>
    </row>
    <row r="9" spans="1:11" ht="15.75" x14ac:dyDescent="0.25">
      <c r="A9" s="9" t="s">
        <v>7</v>
      </c>
      <c r="B9" s="13">
        <v>0</v>
      </c>
      <c r="C9" s="32">
        <v>0</v>
      </c>
      <c r="D9" s="32" t="s">
        <v>22</v>
      </c>
    </row>
    <row r="10" spans="1:11" ht="15.75" x14ac:dyDescent="0.25">
      <c r="A10" s="9" t="s">
        <v>8</v>
      </c>
      <c r="B10" s="13">
        <v>0</v>
      </c>
      <c r="C10" s="32">
        <v>0</v>
      </c>
      <c r="D10" s="32" t="s">
        <v>22</v>
      </c>
    </row>
    <row r="11" spans="1:11" ht="15.75" x14ac:dyDescent="0.25">
      <c r="A11" s="9" t="s">
        <v>21</v>
      </c>
      <c r="B11" s="13">
        <v>0</v>
      </c>
      <c r="C11" s="32">
        <v>0</v>
      </c>
      <c r="D11" s="32" t="s">
        <v>22</v>
      </c>
    </row>
    <row r="12" spans="1:11" ht="15.75" x14ac:dyDescent="0.25">
      <c r="A12" s="9" t="s">
        <v>10</v>
      </c>
      <c r="B12" s="13">
        <v>0</v>
      </c>
      <c r="C12" s="32">
        <v>0</v>
      </c>
      <c r="D12" s="32" t="s">
        <v>22</v>
      </c>
    </row>
    <row r="13" spans="1:11" ht="15.75" x14ac:dyDescent="0.25">
      <c r="A13" s="14" t="s">
        <v>11</v>
      </c>
      <c r="B13" s="33">
        <f>SUM(B4:B12)</f>
        <v>7</v>
      </c>
      <c r="C13" s="34">
        <v>2.9544790746909192E-2</v>
      </c>
      <c r="D13" s="34" t="s">
        <v>22</v>
      </c>
    </row>
    <row r="14" spans="1:11" x14ac:dyDescent="0.25">
      <c r="A14" s="17" t="s">
        <v>56</v>
      </c>
    </row>
    <row r="15" spans="1:11" x14ac:dyDescent="0.25">
      <c r="A15" s="17" t="s">
        <v>57</v>
      </c>
    </row>
    <row r="16" spans="1:11" x14ac:dyDescent="0.25">
      <c r="A16" s="4"/>
    </row>
    <row r="17" spans="1:10" x14ac:dyDescent="0.25">
      <c r="A17" s="4"/>
    </row>
    <row r="18" spans="1:10" ht="16.149999999999999" customHeight="1" x14ac:dyDescent="0.25">
      <c r="A18" s="7" t="s">
        <v>14</v>
      </c>
      <c r="B18" s="7"/>
      <c r="C18" s="7"/>
      <c r="D18" s="7"/>
      <c r="E18" s="7"/>
      <c r="F18" s="7"/>
      <c r="G18" s="7"/>
      <c r="H18" s="7"/>
      <c r="I18" s="7"/>
      <c r="J18" s="18"/>
    </row>
    <row r="19" spans="1:10" s="3" customFormat="1" ht="51.75" customHeight="1" x14ac:dyDescent="0.25">
      <c r="A19" s="43" t="s">
        <v>0</v>
      </c>
      <c r="B19" s="44" t="s">
        <v>17</v>
      </c>
      <c r="C19" s="44"/>
      <c r="D19" s="44" t="s">
        <v>16</v>
      </c>
      <c r="E19" s="44"/>
      <c r="F19" s="44" t="s">
        <v>73</v>
      </c>
      <c r="G19" s="44"/>
    </row>
    <row r="20" spans="1:10" s="3" customFormat="1" ht="18" customHeight="1" x14ac:dyDescent="0.25">
      <c r="A20" s="43"/>
      <c r="B20" s="20" t="s">
        <v>1</v>
      </c>
      <c r="C20" s="20" t="s">
        <v>19</v>
      </c>
      <c r="D20" s="20" t="s">
        <v>1</v>
      </c>
      <c r="E20" s="20" t="s">
        <v>19</v>
      </c>
      <c r="F20" s="30" t="s">
        <v>1</v>
      </c>
      <c r="G20" s="30" t="s">
        <v>19</v>
      </c>
    </row>
    <row r="21" spans="1:10" ht="15.75" x14ac:dyDescent="0.25">
      <c r="A21" s="9" t="s">
        <v>2</v>
      </c>
      <c r="B21" s="21">
        <v>1</v>
      </c>
      <c r="C21" s="22">
        <f>IF(F21=0,0,B21/$F21)</f>
        <v>1</v>
      </c>
      <c r="D21" s="21">
        <v>0</v>
      </c>
      <c r="E21" s="22">
        <f>IF(F21=0,0,D21/F21)</f>
        <v>0</v>
      </c>
      <c r="F21" s="21">
        <f>B21+D21</f>
        <v>1</v>
      </c>
      <c r="G21" s="22">
        <f>IF(F21=0,0,F21/F21)</f>
        <v>1</v>
      </c>
    </row>
    <row r="22" spans="1:10" ht="15.75" x14ac:dyDescent="0.25">
      <c r="A22" s="9" t="s">
        <v>3</v>
      </c>
      <c r="B22" s="21">
        <v>1</v>
      </c>
      <c r="C22" s="22">
        <f t="shared" ref="C22:C29" si="0">IF(F22=0,0,B22/$F22)</f>
        <v>0.5</v>
      </c>
      <c r="D22" s="21">
        <v>1</v>
      </c>
      <c r="E22" s="22">
        <f t="shared" ref="E22:E30" si="1">IF(F22=0,0,D22/F22)</f>
        <v>0.5</v>
      </c>
      <c r="F22" s="21">
        <f t="shared" ref="F22:F30" si="2">B22+D22</f>
        <v>2</v>
      </c>
      <c r="G22" s="22">
        <f t="shared" ref="G22:G30" si="3">IF(F22=0,0,F22/F22)</f>
        <v>1</v>
      </c>
    </row>
    <row r="23" spans="1:10" ht="15.75" x14ac:dyDescent="0.25">
      <c r="A23" s="9" t="s">
        <v>4</v>
      </c>
      <c r="B23" s="21">
        <v>1</v>
      </c>
      <c r="C23" s="22">
        <f t="shared" si="0"/>
        <v>0.5</v>
      </c>
      <c r="D23" s="21">
        <v>1</v>
      </c>
      <c r="E23" s="22">
        <f t="shared" si="1"/>
        <v>0.5</v>
      </c>
      <c r="F23" s="21">
        <f t="shared" si="2"/>
        <v>2</v>
      </c>
      <c r="G23" s="22">
        <f t="shared" si="3"/>
        <v>1</v>
      </c>
    </row>
    <row r="24" spans="1:10" ht="15.75" x14ac:dyDescent="0.25">
      <c r="A24" s="9" t="s">
        <v>5</v>
      </c>
      <c r="B24" s="21">
        <v>1</v>
      </c>
      <c r="C24" s="22">
        <f t="shared" si="0"/>
        <v>1</v>
      </c>
      <c r="D24" s="21">
        <v>0</v>
      </c>
      <c r="E24" s="22">
        <f t="shared" si="1"/>
        <v>0</v>
      </c>
      <c r="F24" s="21">
        <f t="shared" si="2"/>
        <v>1</v>
      </c>
      <c r="G24" s="22">
        <f t="shared" si="3"/>
        <v>1</v>
      </c>
    </row>
    <row r="25" spans="1:10" ht="15.75" x14ac:dyDescent="0.25">
      <c r="A25" s="9" t="s">
        <v>6</v>
      </c>
      <c r="B25" s="21">
        <v>1</v>
      </c>
      <c r="C25" s="22">
        <f t="shared" si="0"/>
        <v>1</v>
      </c>
      <c r="D25" s="21">
        <v>0</v>
      </c>
      <c r="E25" s="22">
        <f t="shared" si="1"/>
        <v>0</v>
      </c>
      <c r="F25" s="21">
        <f t="shared" si="2"/>
        <v>1</v>
      </c>
      <c r="G25" s="22">
        <f t="shared" si="3"/>
        <v>1</v>
      </c>
    </row>
    <row r="26" spans="1:10" ht="15.75" x14ac:dyDescent="0.25">
      <c r="A26" s="9" t="s">
        <v>7</v>
      </c>
      <c r="B26" s="21">
        <v>0</v>
      </c>
      <c r="C26" s="22">
        <f t="shared" si="0"/>
        <v>0</v>
      </c>
      <c r="D26" s="21">
        <v>0</v>
      </c>
      <c r="E26" s="22">
        <f t="shared" si="1"/>
        <v>0</v>
      </c>
      <c r="F26" s="21">
        <f t="shared" si="2"/>
        <v>0</v>
      </c>
      <c r="G26" s="22">
        <f t="shared" si="3"/>
        <v>0</v>
      </c>
    </row>
    <row r="27" spans="1:10" ht="15.75" x14ac:dyDescent="0.25">
      <c r="A27" s="9" t="s">
        <v>8</v>
      </c>
      <c r="B27" s="21">
        <v>0</v>
      </c>
      <c r="C27" s="22">
        <f t="shared" si="0"/>
        <v>0</v>
      </c>
      <c r="D27" s="21">
        <v>0</v>
      </c>
      <c r="E27" s="22">
        <f t="shared" si="1"/>
        <v>0</v>
      </c>
      <c r="F27" s="21">
        <f t="shared" si="2"/>
        <v>0</v>
      </c>
      <c r="G27" s="22">
        <f t="shared" si="3"/>
        <v>0</v>
      </c>
    </row>
    <row r="28" spans="1:10" ht="15.75" x14ac:dyDescent="0.25">
      <c r="A28" s="9" t="s">
        <v>21</v>
      </c>
      <c r="B28" s="21">
        <v>0</v>
      </c>
      <c r="C28" s="22">
        <f t="shared" si="0"/>
        <v>0</v>
      </c>
      <c r="D28" s="21">
        <v>0</v>
      </c>
      <c r="E28" s="22">
        <f t="shared" si="1"/>
        <v>0</v>
      </c>
      <c r="F28" s="21">
        <f t="shared" si="2"/>
        <v>0</v>
      </c>
      <c r="G28" s="22">
        <f t="shared" si="3"/>
        <v>0</v>
      </c>
    </row>
    <row r="29" spans="1:10" ht="15.75" x14ac:dyDescent="0.25">
      <c r="A29" s="9" t="s">
        <v>10</v>
      </c>
      <c r="B29" s="21">
        <v>0</v>
      </c>
      <c r="C29" s="22">
        <f t="shared" si="0"/>
        <v>0</v>
      </c>
      <c r="D29" s="21">
        <v>0</v>
      </c>
      <c r="E29" s="22">
        <f t="shared" si="1"/>
        <v>0</v>
      </c>
      <c r="F29" s="21">
        <f t="shared" si="2"/>
        <v>0</v>
      </c>
      <c r="G29" s="22">
        <f t="shared" si="3"/>
        <v>0</v>
      </c>
    </row>
    <row r="30" spans="1:10" ht="15.75" x14ac:dyDescent="0.25">
      <c r="A30" s="14" t="s">
        <v>11</v>
      </c>
      <c r="B30" s="24">
        <v>5</v>
      </c>
      <c r="C30" s="25">
        <f>IF(F30=0,0,B30/$F30)</f>
        <v>0.7142857142857143</v>
      </c>
      <c r="D30" s="24">
        <v>2</v>
      </c>
      <c r="E30" s="25">
        <f t="shared" si="1"/>
        <v>0.2857142857142857</v>
      </c>
      <c r="F30" s="24">
        <f t="shared" si="2"/>
        <v>7</v>
      </c>
      <c r="G30" s="25">
        <f t="shared" si="3"/>
        <v>1</v>
      </c>
    </row>
    <row r="31" spans="1:10" x14ac:dyDescent="0.25">
      <c r="A31" s="17" t="s">
        <v>57</v>
      </c>
    </row>
    <row r="34" spans="1:7" ht="15.75" x14ac:dyDescent="0.25">
      <c r="A34" s="7" t="s">
        <v>55</v>
      </c>
      <c r="B34" s="7"/>
      <c r="C34" s="7"/>
      <c r="D34" s="42"/>
      <c r="F34" s="6"/>
      <c r="G34" s="6"/>
    </row>
    <row r="35" spans="1:7" ht="45" customHeight="1" x14ac:dyDescent="0.25">
      <c r="A35" s="43" t="s">
        <v>0</v>
      </c>
      <c r="B35" s="44" t="s">
        <v>51</v>
      </c>
      <c r="C35" s="44"/>
      <c r="D35" s="44" t="s">
        <v>75</v>
      </c>
      <c r="E35" s="44"/>
      <c r="F35" s="6"/>
      <c r="G35" s="6"/>
    </row>
    <row r="36" spans="1:7" ht="15.75" customHeight="1" x14ac:dyDescent="0.25">
      <c r="A36" s="43"/>
      <c r="B36" s="20" t="s">
        <v>1</v>
      </c>
      <c r="C36" s="20" t="s">
        <v>19</v>
      </c>
      <c r="D36" s="20" t="s">
        <v>1</v>
      </c>
      <c r="E36" s="20" t="s">
        <v>19</v>
      </c>
    </row>
    <row r="37" spans="1:7" ht="15.75" x14ac:dyDescent="0.25">
      <c r="A37" s="9" t="s">
        <v>2</v>
      </c>
      <c r="B37" s="21">
        <v>0</v>
      </c>
      <c r="C37" s="22">
        <f>IF(B37=0,0,B37/$D37)</f>
        <v>0</v>
      </c>
      <c r="D37" s="21">
        <v>0</v>
      </c>
      <c r="E37" s="22">
        <f>IF(B37=0,0,D37/$D37)</f>
        <v>0</v>
      </c>
    </row>
    <row r="38" spans="1:7" ht="15.75" x14ac:dyDescent="0.25">
      <c r="A38" s="9" t="s">
        <v>3</v>
      </c>
      <c r="B38" s="21">
        <v>0</v>
      </c>
      <c r="C38" s="22">
        <f t="shared" ref="C38:C46" si="4">IF(B38=0,0,B38/$D38)</f>
        <v>0</v>
      </c>
      <c r="D38" s="21">
        <v>0</v>
      </c>
      <c r="E38" s="22">
        <f t="shared" ref="E38:E45" si="5">IF(B38=0,0,D38/$D38)</f>
        <v>0</v>
      </c>
    </row>
    <row r="39" spans="1:7" ht="15.75" x14ac:dyDescent="0.25">
      <c r="A39" s="9" t="s">
        <v>4</v>
      </c>
      <c r="B39" s="21">
        <v>2</v>
      </c>
      <c r="C39" s="22">
        <f t="shared" si="4"/>
        <v>1</v>
      </c>
      <c r="D39" s="21">
        <v>2</v>
      </c>
      <c r="E39" s="22">
        <f t="shared" si="5"/>
        <v>1</v>
      </c>
    </row>
    <row r="40" spans="1:7" ht="15.75" x14ac:dyDescent="0.25">
      <c r="A40" s="9" t="s">
        <v>5</v>
      </c>
      <c r="B40" s="21">
        <v>0</v>
      </c>
      <c r="C40" s="22">
        <f t="shared" si="4"/>
        <v>0</v>
      </c>
      <c r="D40" s="21">
        <v>0</v>
      </c>
      <c r="E40" s="22">
        <f t="shared" si="5"/>
        <v>0</v>
      </c>
    </row>
    <row r="41" spans="1:7" ht="15.75" x14ac:dyDescent="0.25">
      <c r="A41" s="9" t="s">
        <v>6</v>
      </c>
      <c r="B41" s="21">
        <v>0</v>
      </c>
      <c r="C41" s="22">
        <f t="shared" si="4"/>
        <v>0</v>
      </c>
      <c r="D41" s="21">
        <v>0</v>
      </c>
      <c r="E41" s="22">
        <f t="shared" si="5"/>
        <v>0</v>
      </c>
    </row>
    <row r="42" spans="1:7" ht="15.75" x14ac:dyDescent="0.25">
      <c r="A42" s="9" t="s">
        <v>7</v>
      </c>
      <c r="B42" s="21">
        <v>0</v>
      </c>
      <c r="C42" s="22">
        <f t="shared" si="4"/>
        <v>0</v>
      </c>
      <c r="D42" s="21">
        <v>0</v>
      </c>
      <c r="E42" s="22">
        <f t="shared" si="5"/>
        <v>0</v>
      </c>
    </row>
    <row r="43" spans="1:7" ht="15.75" x14ac:dyDescent="0.25">
      <c r="A43" s="9" t="s">
        <v>8</v>
      </c>
      <c r="B43" s="21">
        <v>0</v>
      </c>
      <c r="C43" s="22">
        <f t="shared" si="4"/>
        <v>0</v>
      </c>
      <c r="D43" s="21">
        <v>0</v>
      </c>
      <c r="E43" s="22">
        <f t="shared" si="5"/>
        <v>0</v>
      </c>
    </row>
    <row r="44" spans="1:7" ht="15.75" x14ac:dyDescent="0.25">
      <c r="A44" s="9" t="s">
        <v>21</v>
      </c>
      <c r="B44" s="21">
        <v>0</v>
      </c>
      <c r="C44" s="22">
        <f t="shared" si="4"/>
        <v>0</v>
      </c>
      <c r="D44" s="21">
        <v>0</v>
      </c>
      <c r="E44" s="22">
        <f t="shared" si="5"/>
        <v>0</v>
      </c>
      <c r="F44" s="1" t="s">
        <v>72</v>
      </c>
    </row>
    <row r="45" spans="1:7" ht="15.75" x14ac:dyDescent="0.25">
      <c r="A45" s="9" t="s">
        <v>10</v>
      </c>
      <c r="B45" s="21">
        <v>0</v>
      </c>
      <c r="C45" s="22">
        <f t="shared" si="4"/>
        <v>0</v>
      </c>
      <c r="D45" s="21">
        <v>0</v>
      </c>
      <c r="E45" s="22">
        <f t="shared" si="5"/>
        <v>0</v>
      </c>
    </row>
    <row r="46" spans="1:7" s="36" customFormat="1" ht="15.75" x14ac:dyDescent="0.25">
      <c r="A46" s="14" t="s">
        <v>11</v>
      </c>
      <c r="B46" s="24">
        <f>SUM(B37:B45)</f>
        <v>2</v>
      </c>
      <c r="C46" s="25">
        <f t="shared" si="4"/>
        <v>1</v>
      </c>
      <c r="D46" s="24">
        <f>SUM(D37:D45)</f>
        <v>2</v>
      </c>
      <c r="E46" s="25">
        <f>IF(B46=0,0,D46/$D46)</f>
        <v>1</v>
      </c>
    </row>
    <row r="47" spans="1:7" x14ac:dyDescent="0.25">
      <c r="A47" s="17" t="s">
        <v>57</v>
      </c>
    </row>
  </sheetData>
  <mergeCells count="7">
    <mergeCell ref="A35:A36"/>
    <mergeCell ref="A19:A20"/>
    <mergeCell ref="B35:C35"/>
    <mergeCell ref="F19:G19"/>
    <mergeCell ref="D19:E19"/>
    <mergeCell ref="B19:C19"/>
    <mergeCell ref="D35:E35"/>
  </mergeCells>
  <pageMargins left="0.62992125984251968" right="0.62992125984251968" top="0.74803149606299213" bottom="0.74803149606299213" header="0.31496062992125984" footer="0.31496062992125984"/>
  <pageSetup paperSize="9" scale="60" orientation="landscape" r:id="rId1"/>
  <ignoredErrors>
    <ignoredError sqref="F21:F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workbookViewId="0"/>
  </sheetViews>
  <sheetFormatPr baseColWidth="10" defaultRowHeight="15" x14ac:dyDescent="0.25"/>
  <cols>
    <col min="1" max="1" width="38.85546875" style="1" customWidth="1"/>
    <col min="2" max="11" width="14.5703125" style="1" customWidth="1"/>
    <col min="12" max="13" width="10.85546875" style="1" customWidth="1"/>
    <col min="14" max="16384" width="11.42578125" style="1"/>
  </cols>
  <sheetData>
    <row r="1" spans="1:14" ht="15.75" x14ac:dyDescent="0.25">
      <c r="A1" s="7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5"/>
      <c r="B2" s="5"/>
      <c r="C2" s="5"/>
      <c r="D2" s="5"/>
      <c r="E2" s="5"/>
      <c r="F2" s="5"/>
      <c r="G2" s="5"/>
    </row>
    <row r="3" spans="1:14" ht="63" x14ac:dyDescent="0.25">
      <c r="A3" s="19" t="s">
        <v>24</v>
      </c>
      <c r="B3" s="19" t="s">
        <v>1</v>
      </c>
      <c r="C3" s="19" t="s">
        <v>12</v>
      </c>
      <c r="D3" s="19" t="s">
        <v>13</v>
      </c>
    </row>
    <row r="4" spans="1:14" ht="15.75" x14ac:dyDescent="0.25">
      <c r="A4" s="9" t="s">
        <v>25</v>
      </c>
      <c r="B4" s="10">
        <v>1</v>
      </c>
      <c r="C4" s="38">
        <v>4.2206843924155989E-3</v>
      </c>
      <c r="D4" s="10" t="s">
        <v>22</v>
      </c>
      <c r="E4" s="2"/>
      <c r="F4" s="2"/>
      <c r="G4" s="2"/>
      <c r="H4" s="2"/>
      <c r="I4" s="2"/>
    </row>
    <row r="5" spans="1:14" ht="15.75" x14ac:dyDescent="0.25">
      <c r="A5" s="9" t="s">
        <v>26</v>
      </c>
      <c r="B5" s="13">
        <v>39</v>
      </c>
      <c r="C5" s="39">
        <v>0.16460669130420835</v>
      </c>
      <c r="D5" s="10" t="s">
        <v>22</v>
      </c>
    </row>
    <row r="6" spans="1:14" ht="15.75" x14ac:dyDescent="0.25">
      <c r="A6" s="9" t="s">
        <v>27</v>
      </c>
      <c r="B6" s="13">
        <v>1</v>
      </c>
      <c r="C6" s="39">
        <v>4.2206843924155989E-3</v>
      </c>
      <c r="D6" s="10" t="s">
        <v>22</v>
      </c>
    </row>
    <row r="7" spans="1:14" ht="15.75" x14ac:dyDescent="0.25">
      <c r="A7" s="14" t="s">
        <v>11</v>
      </c>
      <c r="B7" s="35">
        <v>41</v>
      </c>
      <c r="C7" s="40">
        <v>0.17304806008903956</v>
      </c>
      <c r="D7" s="37" t="s">
        <v>22</v>
      </c>
    </row>
    <row r="8" spans="1:14" x14ac:dyDescent="0.25">
      <c r="A8" s="17" t="s">
        <v>56</v>
      </c>
    </row>
    <row r="9" spans="1:14" x14ac:dyDescent="0.25">
      <c r="A9" s="17" t="s">
        <v>57</v>
      </c>
    </row>
    <row r="10" spans="1:14" x14ac:dyDescent="0.25">
      <c r="A10" s="4"/>
    </row>
    <row r="11" spans="1:14" ht="15.75" x14ac:dyDescent="0.25">
      <c r="A11" s="7" t="s">
        <v>54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8"/>
    </row>
    <row r="12" spans="1:14" s="3" customFormat="1" ht="34.15" customHeight="1" x14ac:dyDescent="0.25">
      <c r="A12" s="43" t="s">
        <v>24</v>
      </c>
      <c r="B12" s="44" t="s">
        <v>16</v>
      </c>
      <c r="C12" s="44"/>
      <c r="D12" s="44" t="s">
        <v>48</v>
      </c>
      <c r="E12" s="44"/>
      <c r="F12" s="44" t="s">
        <v>28</v>
      </c>
      <c r="G12" s="44"/>
      <c r="H12" s="44" t="s">
        <v>44</v>
      </c>
      <c r="I12" s="44"/>
      <c r="J12" s="44" t="s">
        <v>15</v>
      </c>
      <c r="K12" s="44"/>
      <c r="L12" s="44" t="s">
        <v>73</v>
      </c>
      <c r="M12" s="44"/>
    </row>
    <row r="13" spans="1:14" s="3" customFormat="1" ht="15.75" x14ac:dyDescent="0.25">
      <c r="A13" s="43"/>
      <c r="B13" s="20" t="s">
        <v>1</v>
      </c>
      <c r="C13" s="20" t="s">
        <v>19</v>
      </c>
      <c r="D13" s="20" t="s">
        <v>1</v>
      </c>
      <c r="E13" s="20" t="s">
        <v>19</v>
      </c>
      <c r="F13" s="20" t="s">
        <v>1</v>
      </c>
      <c r="G13" s="20" t="s">
        <v>19</v>
      </c>
      <c r="H13" s="20" t="s">
        <v>1</v>
      </c>
      <c r="I13" s="20" t="s">
        <v>19</v>
      </c>
      <c r="J13" s="20" t="s">
        <v>1</v>
      </c>
      <c r="K13" s="20" t="s">
        <v>19</v>
      </c>
      <c r="L13" s="30" t="s">
        <v>1</v>
      </c>
      <c r="M13" s="30" t="s">
        <v>19</v>
      </c>
    </row>
    <row r="14" spans="1:14" ht="15.75" x14ac:dyDescent="0.25">
      <c r="A14" s="9" t="s">
        <v>25</v>
      </c>
      <c r="B14" s="21">
        <v>0</v>
      </c>
      <c r="C14" s="22">
        <f>B14/L14</f>
        <v>0</v>
      </c>
      <c r="D14" s="21">
        <v>0</v>
      </c>
      <c r="E14" s="22">
        <f>D14/L14</f>
        <v>0</v>
      </c>
      <c r="F14" s="21">
        <v>0</v>
      </c>
      <c r="G14" s="22">
        <f>F14/L14</f>
        <v>0</v>
      </c>
      <c r="H14" s="21">
        <v>0</v>
      </c>
      <c r="I14" s="22">
        <f>H14/L14</f>
        <v>0</v>
      </c>
      <c r="J14" s="21">
        <v>1</v>
      </c>
      <c r="K14" s="22">
        <f>J14/L14</f>
        <v>1</v>
      </c>
      <c r="L14" s="21">
        <f>B14+D14+F14+H14+J14</f>
        <v>1</v>
      </c>
      <c r="M14" s="22">
        <f>L14/L14</f>
        <v>1</v>
      </c>
    </row>
    <row r="15" spans="1:14" ht="15.75" x14ac:dyDescent="0.25">
      <c r="A15" s="9" t="s">
        <v>26</v>
      </c>
      <c r="B15" s="21">
        <v>20</v>
      </c>
      <c r="C15" s="22">
        <f t="shared" ref="C15:C17" si="0">B15/L15</f>
        <v>0.51282051282051277</v>
      </c>
      <c r="D15" s="21">
        <v>9</v>
      </c>
      <c r="E15" s="22">
        <f t="shared" ref="E15:E17" si="1">D15/L15</f>
        <v>0.23076923076923078</v>
      </c>
      <c r="F15" s="21">
        <v>8</v>
      </c>
      <c r="G15" s="22">
        <f t="shared" ref="G15:G17" si="2">F15/L15</f>
        <v>0.20512820512820512</v>
      </c>
      <c r="H15" s="21">
        <v>1</v>
      </c>
      <c r="I15" s="22">
        <f t="shared" ref="I15:I17" si="3">H15/L15</f>
        <v>2.564102564102564E-2</v>
      </c>
      <c r="J15" s="21">
        <v>1</v>
      </c>
      <c r="K15" s="22">
        <f t="shared" ref="K15:K17" si="4">J15/L15</f>
        <v>2.564102564102564E-2</v>
      </c>
      <c r="L15" s="21">
        <f t="shared" ref="L15:L17" si="5">B15+D15+F15+H15+J15</f>
        <v>39</v>
      </c>
      <c r="M15" s="22">
        <f t="shared" ref="M15:M17" si="6">L15/L15</f>
        <v>1</v>
      </c>
    </row>
    <row r="16" spans="1:14" ht="15.75" x14ac:dyDescent="0.25">
      <c r="A16" s="9" t="s">
        <v>27</v>
      </c>
      <c r="B16" s="21">
        <v>0</v>
      </c>
      <c r="C16" s="22">
        <f t="shared" si="0"/>
        <v>0</v>
      </c>
      <c r="D16" s="21">
        <v>1</v>
      </c>
      <c r="E16" s="22">
        <f t="shared" si="1"/>
        <v>1</v>
      </c>
      <c r="F16" s="21">
        <v>0</v>
      </c>
      <c r="G16" s="22">
        <f t="shared" si="2"/>
        <v>0</v>
      </c>
      <c r="H16" s="21">
        <v>0</v>
      </c>
      <c r="I16" s="22">
        <f t="shared" si="3"/>
        <v>0</v>
      </c>
      <c r="J16" s="21">
        <v>0</v>
      </c>
      <c r="K16" s="22">
        <f t="shared" si="4"/>
        <v>0</v>
      </c>
      <c r="L16" s="21">
        <f t="shared" si="5"/>
        <v>1</v>
      </c>
      <c r="M16" s="22">
        <f t="shared" si="6"/>
        <v>1</v>
      </c>
    </row>
    <row r="17" spans="1:13" s="36" customFormat="1" ht="15.75" x14ac:dyDescent="0.25">
      <c r="A17" s="14" t="s">
        <v>11</v>
      </c>
      <c r="B17" s="24">
        <v>20</v>
      </c>
      <c r="C17" s="25">
        <f t="shared" si="0"/>
        <v>0.48780487804878048</v>
      </c>
      <c r="D17" s="24">
        <v>10</v>
      </c>
      <c r="E17" s="25">
        <f t="shared" si="1"/>
        <v>0.24390243902439024</v>
      </c>
      <c r="F17" s="24">
        <v>8</v>
      </c>
      <c r="G17" s="25">
        <f t="shared" si="2"/>
        <v>0.1951219512195122</v>
      </c>
      <c r="H17" s="24">
        <v>1</v>
      </c>
      <c r="I17" s="25">
        <f t="shared" si="3"/>
        <v>2.4390243902439025E-2</v>
      </c>
      <c r="J17" s="24">
        <v>2</v>
      </c>
      <c r="K17" s="25">
        <f t="shared" si="4"/>
        <v>4.878048780487805E-2</v>
      </c>
      <c r="L17" s="24">
        <f t="shared" si="5"/>
        <v>41</v>
      </c>
      <c r="M17" s="25">
        <f t="shared" si="6"/>
        <v>1</v>
      </c>
    </row>
    <row r="18" spans="1:13" x14ac:dyDescent="0.25">
      <c r="A18" s="17" t="s">
        <v>57</v>
      </c>
    </row>
    <row r="19" spans="1:13" ht="9.75" customHeight="1" x14ac:dyDescent="0.25"/>
    <row r="20" spans="1:13" ht="9.75" customHeight="1" x14ac:dyDescent="0.25"/>
    <row r="21" spans="1:13" ht="15.75" x14ac:dyDescent="0.25">
      <c r="A21" s="7" t="s">
        <v>55</v>
      </c>
      <c r="B21" s="7"/>
      <c r="C21" s="7"/>
      <c r="D21" s="7"/>
      <c r="E21" s="7"/>
      <c r="F21" s="7"/>
      <c r="G21" s="7"/>
      <c r="H21" s="42"/>
      <c r="J21" s="7"/>
      <c r="K21" s="7"/>
      <c r="L21" s="7"/>
      <c r="M21" s="18"/>
    </row>
    <row r="22" spans="1:13" s="3" customFormat="1" ht="34.15" customHeight="1" x14ac:dyDescent="0.25">
      <c r="A22" s="43" t="s">
        <v>24</v>
      </c>
      <c r="B22" s="44" t="s">
        <v>29</v>
      </c>
      <c r="C22" s="44"/>
      <c r="D22" s="44" t="s">
        <v>52</v>
      </c>
      <c r="E22" s="44"/>
      <c r="F22" s="44" t="s">
        <v>30</v>
      </c>
      <c r="G22" s="44"/>
      <c r="H22" s="44" t="s">
        <v>75</v>
      </c>
      <c r="I22" s="44"/>
    </row>
    <row r="23" spans="1:13" s="3" customFormat="1" ht="15.75" x14ac:dyDescent="0.25">
      <c r="A23" s="43"/>
      <c r="B23" s="20" t="s">
        <v>1</v>
      </c>
      <c r="C23" s="20" t="s">
        <v>19</v>
      </c>
      <c r="D23" s="20" t="s">
        <v>1</v>
      </c>
      <c r="E23" s="20" t="s">
        <v>19</v>
      </c>
      <c r="F23" s="20" t="s">
        <v>1</v>
      </c>
      <c r="G23" s="20" t="s">
        <v>19</v>
      </c>
      <c r="H23" s="20" t="s">
        <v>1</v>
      </c>
      <c r="I23" s="20" t="s">
        <v>19</v>
      </c>
    </row>
    <row r="24" spans="1:13" ht="15.75" x14ac:dyDescent="0.25">
      <c r="A24" s="9" t="s">
        <v>25</v>
      </c>
      <c r="B24" s="21">
        <v>0</v>
      </c>
      <c r="C24" s="22">
        <f>IF(B24=0,0,B24/$H24)</f>
        <v>0</v>
      </c>
      <c r="D24" s="21">
        <v>0</v>
      </c>
      <c r="E24" s="22">
        <f>IF(D24=0,0,D24/$H24)</f>
        <v>0</v>
      </c>
      <c r="F24" s="21">
        <v>1</v>
      </c>
      <c r="G24" s="22">
        <f>IF(F24=0,0,F24/$H24)</f>
        <v>1</v>
      </c>
      <c r="H24" s="21">
        <f>SUM(B24+D24+F24)</f>
        <v>1</v>
      </c>
      <c r="I24" s="22">
        <f>SUM(C24+E24+G24)</f>
        <v>1</v>
      </c>
    </row>
    <row r="25" spans="1:13" ht="15.75" x14ac:dyDescent="0.25">
      <c r="A25" s="9" t="s">
        <v>26</v>
      </c>
      <c r="B25" s="21">
        <v>36</v>
      </c>
      <c r="C25" s="22">
        <f t="shared" ref="C25:C26" si="7">IF(B25=0,0,B25/$H25)</f>
        <v>0.97297297297297303</v>
      </c>
      <c r="D25" s="21">
        <v>1</v>
      </c>
      <c r="E25" s="22">
        <f t="shared" ref="E25:E27" si="8">IF(D25=0,0,D25/$H25)</f>
        <v>2.7027027027027029E-2</v>
      </c>
      <c r="F25" s="21">
        <v>0</v>
      </c>
      <c r="G25" s="22">
        <f t="shared" ref="G25:G27" si="9">IF(F25=0,0,F25/$H25)</f>
        <v>0</v>
      </c>
      <c r="H25" s="21">
        <f t="shared" ref="H25:H26" si="10">SUM(B25+D25+F25)</f>
        <v>37</v>
      </c>
      <c r="I25" s="22">
        <f t="shared" ref="I25:I27" si="11">SUM(C25+E25+G25)</f>
        <v>1</v>
      </c>
    </row>
    <row r="26" spans="1:13" ht="15.75" x14ac:dyDescent="0.25">
      <c r="A26" s="9" t="s">
        <v>27</v>
      </c>
      <c r="B26" s="21">
        <v>0</v>
      </c>
      <c r="C26" s="22">
        <f t="shared" si="7"/>
        <v>0</v>
      </c>
      <c r="D26" s="21">
        <v>0</v>
      </c>
      <c r="E26" s="22">
        <f t="shared" si="8"/>
        <v>0</v>
      </c>
      <c r="F26" s="21">
        <v>0</v>
      </c>
      <c r="G26" s="22">
        <f t="shared" si="9"/>
        <v>0</v>
      </c>
      <c r="H26" s="21">
        <f t="shared" si="10"/>
        <v>0</v>
      </c>
      <c r="I26" s="22">
        <f t="shared" si="11"/>
        <v>0</v>
      </c>
    </row>
    <row r="27" spans="1:13" ht="15.75" x14ac:dyDescent="0.25">
      <c r="A27" s="14" t="s">
        <v>11</v>
      </c>
      <c r="B27" s="24">
        <f>SUM(B24:B26)</f>
        <v>36</v>
      </c>
      <c r="C27" s="22">
        <f>IF(B27=0,0,B27/$H27)</f>
        <v>0.94736842105263153</v>
      </c>
      <c r="D27" s="24">
        <f>SUM(D24:D26)</f>
        <v>1</v>
      </c>
      <c r="E27" s="22">
        <f t="shared" si="8"/>
        <v>2.6315789473684209E-2</v>
      </c>
      <c r="F27" s="24">
        <f>SUM(F24:F26)</f>
        <v>1</v>
      </c>
      <c r="G27" s="22">
        <f t="shared" si="9"/>
        <v>2.6315789473684209E-2</v>
      </c>
      <c r="H27" s="24">
        <f>SUM(H24:H26)</f>
        <v>38</v>
      </c>
      <c r="I27" s="25">
        <f t="shared" si="11"/>
        <v>0.99999999999999989</v>
      </c>
    </row>
    <row r="28" spans="1:13" x14ac:dyDescent="0.25">
      <c r="A28" s="17" t="s">
        <v>57</v>
      </c>
      <c r="I28" s="41"/>
    </row>
  </sheetData>
  <mergeCells count="12">
    <mergeCell ref="L12:M12"/>
    <mergeCell ref="H12:I12"/>
    <mergeCell ref="J12:K12"/>
    <mergeCell ref="A22:A23"/>
    <mergeCell ref="B22:C22"/>
    <mergeCell ref="H22:I22"/>
    <mergeCell ref="D22:E22"/>
    <mergeCell ref="F22:G22"/>
    <mergeCell ref="A12:A13"/>
    <mergeCell ref="F12:G12"/>
    <mergeCell ref="B12:C12"/>
    <mergeCell ref="D12:E12"/>
  </mergeCell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77" orientation="landscape" r:id="rId1"/>
  <ignoredErrors>
    <ignoredError sqref="L14:L17 C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Primaria </vt:lpstr>
      <vt:lpstr>Atención Hospitalaria</vt:lpstr>
      <vt:lpstr>Gerencia de Salud de Área</vt:lpstr>
      <vt:lpstr>Otros Centros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Ana Dorado Diaz</cp:lastModifiedBy>
  <cp:lastPrinted>2017-08-08T11:27:41Z</cp:lastPrinted>
  <dcterms:created xsi:type="dcterms:W3CDTF">2016-08-25T11:51:11Z</dcterms:created>
  <dcterms:modified xsi:type="dcterms:W3CDTF">2017-08-11T08:03:55Z</dcterms:modified>
</cp:coreProperties>
</file>