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3140" tabRatio="952"/>
  </bookViews>
  <sheets>
    <sheet name=" Sacyl" sheetId="24" r:id="rId1"/>
    <sheet name="Ávila" sheetId="45" r:id="rId2"/>
    <sheet name="Burgos " sheetId="46" r:id="rId3"/>
    <sheet name="León " sheetId="47" r:id="rId4"/>
    <sheet name="El Bierzo " sheetId="48" r:id="rId5"/>
    <sheet name="Palencia " sheetId="49" r:id="rId6"/>
    <sheet name="Salamanca " sheetId="50" r:id="rId7"/>
    <sheet name="Segovia " sheetId="51" r:id="rId8"/>
    <sheet name="Soria " sheetId="55" r:id="rId9"/>
    <sheet name="Valladolid Oeste " sheetId="52" r:id="rId10"/>
    <sheet name="Valladolid Este " sheetId="53" r:id="rId11"/>
    <sheet name="Zamora " sheetId="54" r:id="rId12"/>
  </sheets>
  <definedNames>
    <definedName name="_xlnm.Print_Area" localSheetId="0">' Sacyl'!$A$1:$V$50</definedName>
    <definedName name="_xlnm.Print_Area" localSheetId="1">Ávila!$A$1:$Z$42</definedName>
    <definedName name="_xlnm.Print_Area" localSheetId="2">'Burgos '!$A$1:$Z$57</definedName>
    <definedName name="_xlnm.Print_Area" localSheetId="4">'El Bierzo '!$A$1:$Z$34</definedName>
    <definedName name="_xlnm.Print_Area" localSheetId="3">'León '!$A$1:$Z$48</definedName>
    <definedName name="_xlnm.Print_Area" localSheetId="5">'Palencia '!$A$1:$Z$41</definedName>
    <definedName name="_xlnm.Print_Area" localSheetId="6">'Salamanca '!$A$1:$Z$57</definedName>
    <definedName name="_xlnm.Print_Area" localSheetId="7">'Segovia '!$A$1:$Z$36</definedName>
    <definedName name="_xlnm.Print_Area" localSheetId="8">'Soria '!$A$1:$Z$34</definedName>
    <definedName name="_xlnm.Print_Area" localSheetId="10">'Valladolid Este '!$A$1:$Z$44</definedName>
    <definedName name="_xlnm.Print_Area" localSheetId="9">'Valladolid Oeste '!$A$1:$Z$37</definedName>
    <definedName name="_xlnm.Print_Area" localSheetId="11">'Zamora '!$A$1:$Z$42</definedName>
  </definedNames>
  <calcPr calcId="145621"/>
</workbook>
</file>

<file path=xl/calcChain.xml><?xml version="1.0" encoding="utf-8"?>
<calcChain xmlns="http://schemas.openxmlformats.org/spreadsheetml/2006/main">
  <c r="A25" i="55" l="1"/>
  <c r="A35" i="53"/>
  <c r="A28" i="52"/>
  <c r="A27" i="51"/>
  <c r="A48" i="50"/>
  <c r="A31" i="49"/>
  <c r="A22" i="48"/>
  <c r="A39" i="47"/>
  <c r="A48" i="46"/>
  <c r="A33" i="45"/>
  <c r="T7" i="24" l="1"/>
  <c r="T6" i="24"/>
  <c r="T5" i="24" l="1"/>
  <c r="O7" i="24"/>
  <c r="O6" i="24"/>
  <c r="O5" i="24" s="1"/>
  <c r="S7" i="24"/>
  <c r="S6" i="24"/>
  <c r="S5" i="24" s="1"/>
  <c r="K7" i="24"/>
  <c r="K6" i="24"/>
  <c r="H7" i="24"/>
  <c r="H6" i="24"/>
  <c r="E7" i="24"/>
  <c r="E6" i="24"/>
  <c r="E5" i="24" s="1"/>
  <c r="H5" i="24" l="1"/>
  <c r="U41" i="24" l="1"/>
  <c r="U40" i="24"/>
  <c r="U38" i="24"/>
  <c r="U37" i="24"/>
  <c r="U35" i="24"/>
  <c r="U34" i="24"/>
  <c r="U32" i="24"/>
  <c r="U31" i="24"/>
  <c r="U29" i="24"/>
  <c r="U28" i="24"/>
  <c r="U26" i="24"/>
  <c r="U25" i="24"/>
  <c r="U23" i="24"/>
  <c r="U22" i="24"/>
  <c r="U20" i="24"/>
  <c r="U19" i="24"/>
  <c r="U17" i="24"/>
  <c r="U16" i="24"/>
  <c r="U14" i="24"/>
  <c r="U13" i="24"/>
  <c r="U11" i="24"/>
  <c r="U10" i="24"/>
  <c r="V9" i="24" l="1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6" i="24"/>
  <c r="V7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6" i="24"/>
  <c r="Q7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6" i="24"/>
  <c r="M7" i="24"/>
  <c r="F41" i="24" l="1"/>
  <c r="F40" i="24"/>
  <c r="F38" i="24"/>
  <c r="F37" i="24"/>
  <c r="F35" i="24"/>
  <c r="F34" i="24"/>
  <c r="F32" i="24"/>
  <c r="F31" i="24"/>
  <c r="F29" i="24"/>
  <c r="F28" i="24"/>
  <c r="F26" i="24"/>
  <c r="F25" i="24"/>
  <c r="F23" i="24"/>
  <c r="F22" i="24"/>
  <c r="F20" i="24"/>
  <c r="F19" i="24"/>
  <c r="F17" i="24"/>
  <c r="F16" i="24"/>
  <c r="F14" i="24"/>
  <c r="F13" i="24"/>
  <c r="F11" i="24"/>
  <c r="F10" i="24"/>
  <c r="F7" i="24"/>
  <c r="F6" i="24"/>
  <c r="K5" i="24" l="1"/>
  <c r="M5" i="24" s="1"/>
  <c r="Q5" i="24" l="1"/>
  <c r="U7" i="24" l="1"/>
  <c r="U6" i="24"/>
  <c r="V5" i="24"/>
  <c r="L41" i="24"/>
  <c r="I41" i="24"/>
  <c r="L40" i="24"/>
  <c r="I40" i="24"/>
  <c r="P40" i="24"/>
  <c r="L38" i="24"/>
  <c r="I38" i="24"/>
  <c r="L37" i="24"/>
  <c r="I37" i="24"/>
  <c r="P38" i="24"/>
  <c r="L35" i="24"/>
  <c r="I35" i="24"/>
  <c r="L34" i="24"/>
  <c r="I34" i="24"/>
  <c r="P34" i="24"/>
  <c r="L32" i="24"/>
  <c r="I32" i="24"/>
  <c r="L31" i="24"/>
  <c r="I31" i="24"/>
  <c r="P32" i="24"/>
  <c r="L29" i="24"/>
  <c r="I29" i="24"/>
  <c r="L28" i="24"/>
  <c r="I28" i="24"/>
  <c r="P28" i="24"/>
  <c r="L26" i="24"/>
  <c r="I26" i="24"/>
  <c r="L25" i="24"/>
  <c r="I25" i="24"/>
  <c r="P26" i="24"/>
  <c r="L23" i="24"/>
  <c r="I23" i="24"/>
  <c r="L22" i="24"/>
  <c r="I22" i="24"/>
  <c r="P22" i="24"/>
  <c r="L20" i="24"/>
  <c r="I20" i="24"/>
  <c r="L19" i="24"/>
  <c r="I19" i="24"/>
  <c r="P20" i="24"/>
  <c r="L17" i="24"/>
  <c r="I17" i="24"/>
  <c r="L16" i="24"/>
  <c r="I16" i="24"/>
  <c r="P16" i="24"/>
  <c r="L14" i="24"/>
  <c r="I14" i="24"/>
  <c r="L13" i="24"/>
  <c r="I13" i="24"/>
  <c r="P13" i="24"/>
  <c r="L11" i="24"/>
  <c r="I11" i="24"/>
  <c r="L10" i="24"/>
  <c r="I10" i="24"/>
  <c r="P10" i="24"/>
  <c r="I7" i="24"/>
  <c r="I6" i="24"/>
  <c r="P7" i="24"/>
  <c r="L6" i="24"/>
  <c r="C5" i="24"/>
  <c r="P14" i="24" l="1"/>
  <c r="P11" i="24"/>
  <c r="P17" i="24"/>
  <c r="P23" i="24"/>
  <c r="P29" i="24"/>
  <c r="P35" i="24"/>
  <c r="P41" i="24"/>
  <c r="P19" i="24"/>
  <c r="P25" i="24"/>
  <c r="P31" i="24"/>
  <c r="P37" i="24"/>
  <c r="P6" i="24"/>
  <c r="L7" i="24"/>
</calcChain>
</file>

<file path=xl/sharedStrings.xml><?xml version="1.0" encoding="utf-8"?>
<sst xmlns="http://schemas.openxmlformats.org/spreadsheetml/2006/main" count="1114" uniqueCount="342">
  <si>
    <t>% médicos/total</t>
  </si>
  <si>
    <t>% enfermeras/total</t>
  </si>
  <si>
    <t>Castilla y León</t>
  </si>
  <si>
    <t>CS rurales</t>
  </si>
  <si>
    <t>Avila</t>
  </si>
  <si>
    <t xml:space="preserve">Número de centros de salud </t>
  </si>
  <si>
    <t>100%</t>
  </si>
  <si>
    <t>Burgos</t>
  </si>
  <si>
    <t>León</t>
  </si>
  <si>
    <t>Bierzo</t>
  </si>
  <si>
    <t>Palencia</t>
  </si>
  <si>
    <t>Salamanca</t>
  </si>
  <si>
    <t>Segovia</t>
  </si>
  <si>
    <t>Soria</t>
  </si>
  <si>
    <t>Zamora</t>
  </si>
  <si>
    <t>14</t>
  </si>
  <si>
    <t>% tarjetas/total</t>
  </si>
  <si>
    <t>Población adscrita</t>
  </si>
  <si>
    <t>Pediatras</t>
  </si>
  <si>
    <t>Profesionales adscritos</t>
  </si>
  <si>
    <t>86</t>
  </si>
  <si>
    <t>161</t>
  </si>
  <si>
    <t>22</t>
  </si>
  <si>
    <t>37</t>
  </si>
  <si>
    <t>28</t>
  </si>
  <si>
    <t>11</t>
  </si>
  <si>
    <t>20</t>
  </si>
  <si>
    <t>36</t>
  </si>
  <si>
    <t>16</t>
  </si>
  <si>
    <t>17</t>
  </si>
  <si>
    <t>24</t>
  </si>
  <si>
    <t xml:space="preserve">C.S. ARENAS SAN PEDRO </t>
  </si>
  <si>
    <t>C.S. AREVALO</t>
  </si>
  <si>
    <t>C.S. AVILA ESTACION</t>
  </si>
  <si>
    <t>C.S. AVILA NORTE</t>
  </si>
  <si>
    <t>C.S. AVILA RURAL</t>
  </si>
  <si>
    <t>C.S. LANZAHITA</t>
  </si>
  <si>
    <t>C.S. AVILA SUR OESTE</t>
  </si>
  <si>
    <t>C.S. BARCO DE AVILA</t>
  </si>
  <si>
    <t>C.S. BURGOHONDO</t>
  </si>
  <si>
    <t>C.S. CANDELEDA</t>
  </si>
  <si>
    <t>C.S. CEBREROS</t>
  </si>
  <si>
    <t>C.S. FONTIVEROS</t>
  </si>
  <si>
    <t>C.S. NAVARREDONDA GREDOS</t>
  </si>
  <si>
    <t>C.S. LAS NAVAS MARQUES</t>
  </si>
  <si>
    <t>C.S. MADRIGAL DE LAS ALTAS TORRES</t>
  </si>
  <si>
    <t>C.S. MOMBELTRAN</t>
  </si>
  <si>
    <t>C.S. PIEDRAHITA</t>
  </si>
  <si>
    <t>C.S. SAN PEDRO ARROYO</t>
  </si>
  <si>
    <t>C.S. SOTILLO DE ADRADA</t>
  </si>
  <si>
    <t>C.S. MUÑANA</t>
  </si>
  <si>
    <t>C.S. MUÑICO</t>
  </si>
  <si>
    <t>C.S. AVILA SUR ESTE</t>
  </si>
  <si>
    <t>C.S. ARANDA NORTE</t>
  </si>
  <si>
    <t>C.S. ARANDA RURAL</t>
  </si>
  <si>
    <t>C.S. ARANDA SUR</t>
  </si>
  <si>
    <t>C.S. BELORADO</t>
  </si>
  <si>
    <t>C.S. BRIVIESCA</t>
  </si>
  <si>
    <t>C.S. CRISTOBAL ACOSTA</t>
  </si>
  <si>
    <t>C.S. I. LOPEZ SAIZ</t>
  </si>
  <si>
    <t>C.S. BURGOS RURAL NORTE</t>
  </si>
  <si>
    <t>C.S. BURGOS RURAL SUR</t>
  </si>
  <si>
    <t>C.S. CONDADO DE TREVIÑO</t>
  </si>
  <si>
    <t>C.S. ESPINOSA MONTEROS</t>
  </si>
  <si>
    <t>C.S. GAMONAL ANTIGUA</t>
  </si>
  <si>
    <t>C.S. GAMONAL LAS TORRES</t>
  </si>
  <si>
    <t>C.S. GARCIA LORCA</t>
  </si>
  <si>
    <t>C.S. HUERTA DE REY</t>
  </si>
  <si>
    <t>C.S. LERMA</t>
  </si>
  <si>
    <t>C.S. LOS COMUNEROS</t>
  </si>
  <si>
    <t>C.S. LOS CUBOS</t>
  </si>
  <si>
    <t>C.S. MEDINA DE POMAR</t>
  </si>
  <si>
    <t>C.S. MELGAR FERNAMENTAL</t>
  </si>
  <si>
    <t>C.S. MIRANDA ESTE</t>
  </si>
  <si>
    <t>C.S. MIRANDA OESTE</t>
  </si>
  <si>
    <t>C.S. PAMPLIEGA</t>
  </si>
  <si>
    <t>C.S. QUINTANAR SIERRA</t>
  </si>
  <si>
    <t>C.S. ROA DE DUERO</t>
  </si>
  <si>
    <t>C.S. SALAS LOS INFANTES</t>
  </si>
  <si>
    <t>C.S. SAN AGUSTIN</t>
  </si>
  <si>
    <t>C.S. SANTA CLARA</t>
  </si>
  <si>
    <t>C.S. SEDANO</t>
  </si>
  <si>
    <t>C.S. VALLE DE LOSA</t>
  </si>
  <si>
    <t>C.S. VALLE TOBALINA</t>
  </si>
  <si>
    <t>C.S. VALLE VALDEBEZANA</t>
  </si>
  <si>
    <t>C.S. VILLADIEGO</t>
  </si>
  <si>
    <t>C.S. VALLE DE MENA</t>
  </si>
  <si>
    <t>C.S. VILLARCAYO</t>
  </si>
  <si>
    <t>C.S. JOSE LUIS SANTAMARIA</t>
  </si>
  <si>
    <t>C.S. LAS HUELGAS</t>
  </si>
  <si>
    <t>C.S. ARMUNIA</t>
  </si>
  <si>
    <t>C.S. ASTORGA I</t>
  </si>
  <si>
    <t>C.S. ASTORGA II</t>
  </si>
  <si>
    <t>C.S. SAN EMILIANO</t>
  </si>
  <si>
    <t>C.S. BOÑAR</t>
  </si>
  <si>
    <t>C.S. CISTIERNA</t>
  </si>
  <si>
    <t>C.S. CUENCA BERNESGA</t>
  </si>
  <si>
    <t>C.S. LA BAÑEZA I</t>
  </si>
  <si>
    <t>C.S. BAÑEZA II</t>
  </si>
  <si>
    <t>C.S. TRUCHAS</t>
  </si>
  <si>
    <t>C.S. LA MAGDALENA</t>
  </si>
  <si>
    <t>C.S. ERAS DE RENUEVA</t>
  </si>
  <si>
    <t>C.S. LA PALOMERA</t>
  </si>
  <si>
    <t>C.S. CONDESA</t>
  </si>
  <si>
    <t>C.S. CRUCERO</t>
  </si>
  <si>
    <t>C.S. JOSE AGUADO I</t>
  </si>
  <si>
    <t>C.S. JOSE AGUADO II</t>
  </si>
  <si>
    <t>C.S. MANSILLA MULAS</t>
  </si>
  <si>
    <t>C.S. MATALLANA DE TORIO</t>
  </si>
  <si>
    <t>C.S. RIAÑO</t>
  </si>
  <si>
    <t>C.S. RIBERA DEL ESLA</t>
  </si>
  <si>
    <t>C.S. RIBERA DEL ORBIGO</t>
  </si>
  <si>
    <t>C.S. SAHAGUN CAMPOS</t>
  </si>
  <si>
    <t>C.S. SAN ANDRES RABANEDO</t>
  </si>
  <si>
    <t>C.S. STA. MARIA PARAMO</t>
  </si>
  <si>
    <t>C.S. VALDERAS</t>
  </si>
  <si>
    <t>C.S. VALENCIA DE D. JUAN</t>
  </si>
  <si>
    <t>C.S. TROBAJO DEL CAMINO</t>
  </si>
  <si>
    <t>C.S. BEMBIBRE</t>
  </si>
  <si>
    <t>C.S. CACABELOS</t>
  </si>
  <si>
    <t>C.S. FABERO</t>
  </si>
  <si>
    <t>C.S. PONFERRADA III</t>
  </si>
  <si>
    <t>C.S. PUENTE DOMINGO FLOREZ</t>
  </si>
  <si>
    <t>C.S. TORENO</t>
  </si>
  <si>
    <t>C.S. VILLABLINO</t>
  </si>
  <si>
    <t>C.S. VILLAFRANCA BIERZO</t>
  </si>
  <si>
    <t>C.S. PONFERRADA IV</t>
  </si>
  <si>
    <t>C.S. AGUILAR DE CAMPOO</t>
  </si>
  <si>
    <t>C.S. BALTANAS</t>
  </si>
  <si>
    <t>C.S. CARRION DE LOS CONDES</t>
  </si>
  <si>
    <t>C.S. CERVERA PISUERGA</t>
  </si>
  <si>
    <t>C.S. FROMISTA</t>
  </si>
  <si>
    <t>C.S. GUARDO</t>
  </si>
  <si>
    <t>C.S. HERRERA DE PISUERGA</t>
  </si>
  <si>
    <t>C.S. JARDINILLOS</t>
  </si>
  <si>
    <t>C.S. DE LA PUEBLA</t>
  </si>
  <si>
    <t>C.S. OSORNO</t>
  </si>
  <si>
    <t>C.S. PALENCIA RURAL</t>
  </si>
  <si>
    <t>C.S. PAREDES DE NAVA</t>
  </si>
  <si>
    <t>C.S. PINTOR OLIVA</t>
  </si>
  <si>
    <t>C.S. SALDAÑA</t>
  </si>
  <si>
    <t>C.S. ERAS DEL BOSQUE</t>
  </si>
  <si>
    <t>C.S. TORQUEMADA</t>
  </si>
  <si>
    <t>C.S. VENTA DE BAÑOS</t>
  </si>
  <si>
    <t>C.S. VILLARRAMIEL</t>
  </si>
  <si>
    <t>C.S. VILLADA</t>
  </si>
  <si>
    <t>C.S. VILLAMURIEL DE CERRATO</t>
  </si>
  <si>
    <t>C.S. ALBA DE TORMES</t>
  </si>
  <si>
    <t>C.S. ALDEADAVILA RIBERA</t>
  </si>
  <si>
    <t>C.S. BEJAR</t>
  </si>
  <si>
    <t>C.S. CALZADA VALDUNCIEL</t>
  </si>
  <si>
    <t>C.S. CANTALAPIEDRA</t>
  </si>
  <si>
    <t>C.S. CIUDAD RODRIGO</t>
  </si>
  <si>
    <t>C.S. MIGUEL ARMIJO</t>
  </si>
  <si>
    <t>C.S. FUENTE DE SAN ESTEBAN</t>
  </si>
  <si>
    <t>C.S. FUENTEGUINALDO</t>
  </si>
  <si>
    <t>C.S. FUENTES DE OÑORO</t>
  </si>
  <si>
    <t>C.S. GARRIDO NORTE</t>
  </si>
  <si>
    <t>C.S. GARRIDO SUR</t>
  </si>
  <si>
    <t>C.S. GUIJUELO</t>
  </si>
  <si>
    <t>C.S. ALAMEDILLA</t>
  </si>
  <si>
    <t>C.S. LA ALBERCA</t>
  </si>
  <si>
    <t>C.S. LEDESMA</t>
  </si>
  <si>
    <t>C.S. LINARES DE RIOFRIO</t>
  </si>
  <si>
    <t>C.S. LUMBRALES</t>
  </si>
  <si>
    <t>C.S. MATILLA CAÑOS</t>
  </si>
  <si>
    <t>C.S. MIRANDA DEL CASTAÑAR</t>
  </si>
  <si>
    <t>C.S. PEDROSILLO EL RALO</t>
  </si>
  <si>
    <t>C.S. PERIURBANA NORTE</t>
  </si>
  <si>
    <t>C.S. PERIURBANO SUR</t>
  </si>
  <si>
    <t>C.S. PEÑARANDA</t>
  </si>
  <si>
    <t>C.S. PIZARRALES-VIDAL</t>
  </si>
  <si>
    <t>C.S. ROBLEDA</t>
  </si>
  <si>
    <t>C.S. SAN JOSE</t>
  </si>
  <si>
    <t>C.S. SANTA MARTA DE TORMES</t>
  </si>
  <si>
    <t>C.S. F.VILLALOBOS</t>
  </si>
  <si>
    <t>C.S. TAMAMES</t>
  </si>
  <si>
    <t>C.S. ELENA GINEL DIEZ</t>
  </si>
  <si>
    <t>C.S. VILLORIA</t>
  </si>
  <si>
    <t>C.S. VITIGUDINO</t>
  </si>
  <si>
    <t>C.S. UNIVERSIDAD CENTRO</t>
  </si>
  <si>
    <t>C.S. SAN JUAN</t>
  </si>
  <si>
    <t>C.S. CAPUCHINOS</t>
  </si>
  <si>
    <t>C.S. CANTALEJO</t>
  </si>
  <si>
    <t>C.S. CARBONERO EL MAYOR</t>
  </si>
  <si>
    <t>C.S. CUELLAR</t>
  </si>
  <si>
    <t>C.S. FUENTESAUCO</t>
  </si>
  <si>
    <t>C.S. NAVAFRIA</t>
  </si>
  <si>
    <t>C.S. NAVA DE LA ASUNCION</t>
  </si>
  <si>
    <t>C.S. RIAZA</t>
  </si>
  <si>
    <t>C.S. SEGOVIA I</t>
  </si>
  <si>
    <t>C.S. SEGOVIA II</t>
  </si>
  <si>
    <t>C.S. SEGOVIA III</t>
  </si>
  <si>
    <t>C.S. SEGOVIA RURAL</t>
  </si>
  <si>
    <t>C.S. SEPULVEDA</t>
  </si>
  <si>
    <t>C.S. VILLACASTIN</t>
  </si>
  <si>
    <t>C.S. EL ESPINAR</t>
  </si>
  <si>
    <t>C.S. SAN ILDEFONSO</t>
  </si>
  <si>
    <t>C.S. SACRAMENIA</t>
  </si>
  <si>
    <t>C.S. AGREDA</t>
  </si>
  <si>
    <t>C.S. ALMAZAN</t>
  </si>
  <si>
    <t>C.S. ARCOS DE JALON</t>
  </si>
  <si>
    <t>C.S. BERLANGA DE DUERO</t>
  </si>
  <si>
    <t>C.S. EL BURGO DE OSMA</t>
  </si>
  <si>
    <t>C.S. SAN ESTEBAN GORMAZ</t>
  </si>
  <si>
    <t>C.S. GOMARA</t>
  </si>
  <si>
    <t>C.S. OLVEGA</t>
  </si>
  <si>
    <t>C.S. PINARES-COVALEDA</t>
  </si>
  <si>
    <t>C.S. SAN LEONARDO YAGÜE</t>
  </si>
  <si>
    <t>C.S. SORIA RURAL</t>
  </si>
  <si>
    <t>C.S. S.PEDRO MANRIQUE</t>
  </si>
  <si>
    <t>C.S. SORIA NORTE</t>
  </si>
  <si>
    <t>C.S. SORIA SUR</t>
  </si>
  <si>
    <t>C.S. ARTURO EYRIES</t>
  </si>
  <si>
    <t>C.S. CASA DEL BARCO</t>
  </si>
  <si>
    <t>C.S. PLAZA DEL EJERCITO</t>
  </si>
  <si>
    <t>C.S. HUERTA DEL REY</t>
  </si>
  <si>
    <t>C.S. LAGUNA DE DUERO</t>
  </si>
  <si>
    <t>C.S. MAYORGA DE CAMPOS</t>
  </si>
  <si>
    <t>C.S. MEDINA DE RIOSECO</t>
  </si>
  <si>
    <t>C.S. MOTA DEL MARQUES</t>
  </si>
  <si>
    <t>C.S. PARQUESOL</t>
  </si>
  <si>
    <t>C.S. PISUERGA</t>
  </si>
  <si>
    <t>C.S. PARQUE ALAMEDA-COVARESA</t>
  </si>
  <si>
    <t>C.S. TORDESILLAS</t>
  </si>
  <si>
    <t>C.S. VILLAFRECHOS</t>
  </si>
  <si>
    <t>C.S. VILLALON DE CAMPOS</t>
  </si>
  <si>
    <t>C.S. VALLADOLID RURAL II</t>
  </si>
  <si>
    <t>C.S. DELICIAS I</t>
  </si>
  <si>
    <t>C.S. DELICIAS II</t>
  </si>
  <si>
    <t>C.S. BARRIO ESPAÑA</t>
  </si>
  <si>
    <t>C.S. ESGUEVILLAS</t>
  </si>
  <si>
    <t>C.S. CIRCUNVALACION</t>
  </si>
  <si>
    <t>C.S. ISCAR</t>
  </si>
  <si>
    <t>C.S. MAGDALENA</t>
  </si>
  <si>
    <t>C.S. TORTOLA</t>
  </si>
  <si>
    <t>C.S. PILARICA</t>
  </si>
  <si>
    <t>C.S. CIRCULAR</t>
  </si>
  <si>
    <t>C.S. RONDILLA I</t>
  </si>
  <si>
    <t>C.S. RONDILLA II</t>
  </si>
  <si>
    <t>C.S. CANTERAC</t>
  </si>
  <si>
    <t>C.S. SAN PABLO</t>
  </si>
  <si>
    <t>C.S. PEÑAFIEL</t>
  </si>
  <si>
    <t>C.S. PORTILLO</t>
  </si>
  <si>
    <t>C.S. SERRADA</t>
  </si>
  <si>
    <t>C.S. TUDELA</t>
  </si>
  <si>
    <t>C.S. ALAEJOS</t>
  </si>
  <si>
    <t>C.S. OLMEDO</t>
  </si>
  <si>
    <t>C.S. MEDINA CAMPO RURAL</t>
  </si>
  <si>
    <t>C.S. MEDINA CAMPO URBANO</t>
  </si>
  <si>
    <t>C.S. LA VICTORIA</t>
  </si>
  <si>
    <t>C.S. GAMAZO</t>
  </si>
  <si>
    <t>C.S. VALLADOLID RURAL I</t>
  </si>
  <si>
    <t>C.S. CIGALES</t>
  </si>
  <si>
    <t>C.S. PARADA DEL MOLINO</t>
  </si>
  <si>
    <t>C.S. ALCAÑICES</t>
  </si>
  <si>
    <t>C.S. ALTA SANABRIA</t>
  </si>
  <si>
    <t>C.S. BENAVENTE NORTE</t>
  </si>
  <si>
    <t>C.S. BENAVENTE SUR</t>
  </si>
  <si>
    <t>C.S. CAMARZANA DE TERA</t>
  </si>
  <si>
    <t>C.S. VILLARRIN</t>
  </si>
  <si>
    <t>C.S. CARBAJALES DE ALBA</t>
  </si>
  <si>
    <t>C.S. MOMBUEY</t>
  </si>
  <si>
    <t>C.S. CORRALES DEL VINO</t>
  </si>
  <si>
    <t>C.S. PUERTA NUEVA</t>
  </si>
  <si>
    <t>C.S. SANTA ELENA</t>
  </si>
  <si>
    <t>C.S. LA GUAREÑA</t>
  </si>
  <si>
    <t>C.S. PUEBLA DE SANABRIA</t>
  </si>
  <si>
    <t>C.S. BERMILLO DE SAYAGO</t>
  </si>
  <si>
    <t>C.S. TABARA</t>
  </si>
  <si>
    <t>C.S. TORO</t>
  </si>
  <si>
    <t>C.S. SANTIBAÑEZ VIDRIAL</t>
  </si>
  <si>
    <t>C.S. VILLALPANDO</t>
  </si>
  <si>
    <t>C.S. VIRGEN DE LA CONCHA</t>
  </si>
  <si>
    <t>C.S. ZAMORA NORTE</t>
  </si>
  <si>
    <t>C.S. ZAMORA SUR</t>
  </si>
  <si>
    <t>R</t>
  </si>
  <si>
    <t>U</t>
  </si>
  <si>
    <t>CS urbanos+ CS semiurbanos</t>
  </si>
  <si>
    <t>Médicos familia EAP</t>
  </si>
  <si>
    <t>Enfermeras EAP</t>
  </si>
  <si>
    <t>Código</t>
  </si>
  <si>
    <t>% tarjetas &lt;14/total</t>
  </si>
  <si>
    <t>% pediatras/total</t>
  </si>
  <si>
    <t>(5) Fuente MedoraCyl: número de pediatras con cias de pediatría de area, tengan o no cupo asignado</t>
  </si>
  <si>
    <t>(1) Fuente Tarjeta Sanitaria</t>
  </si>
  <si>
    <t>(3) Fuente MedoraCyl</t>
  </si>
  <si>
    <t>Tarjetas Sanitarias &lt;14 (1)</t>
  </si>
  <si>
    <t>Tarjetas Sanitarias (1)</t>
  </si>
  <si>
    <t>Nº médicos (1)</t>
  </si>
  <si>
    <t>Nº enfermeras (3)</t>
  </si>
  <si>
    <t>Valladolid Oeste</t>
  </si>
  <si>
    <t>Valladolid Este</t>
  </si>
  <si>
    <t>Nº tarjetas sanitarias (1)</t>
  </si>
  <si>
    <t>Población atendida y profesionales de medicina y enfermería que trabajan en atención primaria en el ámbito urbano y rural</t>
  </si>
  <si>
    <t>El Bierzo</t>
  </si>
  <si>
    <t>Fecha de corte : 01/01/2020</t>
  </si>
  <si>
    <t>1 Trimestre 2020</t>
  </si>
  <si>
    <t>2 Trimestre 2020</t>
  </si>
  <si>
    <t>3 Trimestre 2020</t>
  </si>
  <si>
    <t>C.S. PONFERRADA I</t>
  </si>
  <si>
    <t>C.S. PONFERRADA II</t>
  </si>
  <si>
    <t>Total</t>
  </si>
  <si>
    <t xml:space="preserve">Área de Salud </t>
  </si>
  <si>
    <t>Nº pediatras EAP (1)</t>
  </si>
  <si>
    <t>Nº pediatras de área (5)</t>
  </si>
  <si>
    <t>EAP: Equipo de Atención Primaria</t>
  </si>
  <si>
    <t xml:space="preserve">      EAP: Equipo de Atención Primaria</t>
  </si>
  <si>
    <t>El número de días trabajados corresponde a los días en los que cada profesional ha tenido al menos una cita en la agenda. Fuente MedoraCyl</t>
  </si>
  <si>
    <t>R: rural / U: Urbano</t>
  </si>
  <si>
    <t>Nº consultorios (1)</t>
  </si>
  <si>
    <t>Área de Salud de Ávila. Año 2020</t>
  </si>
  <si>
    <t>Área de Salud de Burgos. Año 2020</t>
  </si>
  <si>
    <t>Área de Salud de León. Año 2020</t>
  </si>
  <si>
    <t>Área de Salud del Bierzo. Año 2020</t>
  </si>
  <si>
    <t>Área de Salud de Palencia. Año 2020</t>
  </si>
  <si>
    <t>Nº tarjetas sanitarias
 &lt;14 (1)</t>
  </si>
  <si>
    <t>Nº tarjetas
 sanitarias/médico (2)</t>
  </si>
  <si>
    <t>Nº tarjetas 
sanitarias/enfermera (4)</t>
  </si>
  <si>
    <t>Área de Salud de Salamanca. Año 2020</t>
  </si>
  <si>
    <t>Área de Salud de Segovia. Año 2020</t>
  </si>
  <si>
    <t>Área de Salud de Soria. Año 2020</t>
  </si>
  <si>
    <t>Área de Salud de Valladolid Oeste. Año 2020</t>
  </si>
  <si>
    <t>Área de Salud de Valladolid Este.  Año 2020</t>
  </si>
  <si>
    <t>Área de Salud de Zamora. Año 2020</t>
  </si>
  <si>
    <t>(5) Fuente MedoraCyl. El mismo pediatra puede pasar consulta en uno o varios centros de salud, por lo que a estos efectos puede ser contabilizado en uno o en  varios centros</t>
  </si>
  <si>
    <t>(4) El numerador utilizado es población de Tarjeta Sanitaria</t>
  </si>
  <si>
    <r>
      <t xml:space="preserve">(2) El numerador utilizado es población de Tarjeta Sanitaria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>14 años</t>
    </r>
  </si>
  <si>
    <t>(6) El denominador utilizado es población de Tarjeta Sanitaria &lt;14 años</t>
  </si>
  <si>
    <t xml:space="preserve">(5) Fuente MedoraCyl. El mismo pediatra puede pasar consulta en uno o varios centros de salud, por lo que a estos efectos puede ser contabilizado en uno o en  varios centros </t>
  </si>
  <si>
    <t xml:space="preserve">(6) Presión calculada por profesional/día. Incluye las consultas atendidas en jornada ordinaria en centro y en domicilio. No se tienen en cuenta las agendas de procedimientos </t>
  </si>
  <si>
    <t xml:space="preserve">(6) Presión calculada por profesional/día. Incluye las consultas atendidas en jornada ordinaria en centro y en domicilio. No se tienen en cuenta las agendas de procedimientos  </t>
  </si>
  <si>
    <r>
      <t xml:space="preserve">(2) El numerador utilizado es población de  Tarjeta Sanitaria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>14 años</t>
    </r>
  </si>
  <si>
    <t>(6) Presión calculada por profesional/día. Incluye las consultas atendidas en jornada ordinaria en centro y en domicilio. No se tienen en cuenta las agendas de procedimientos</t>
  </si>
  <si>
    <t>(4) El numerador utilizado es población de  Tarjeta Sanitaria</t>
  </si>
  <si>
    <t>Centro de salud</t>
  </si>
  <si>
    <t>Tipo de centro de salud</t>
  </si>
  <si>
    <t>Nº médicos/ 10.000 TSI (2)</t>
  </si>
  <si>
    <t>Nº enfermeras/10.000 TSI (4)</t>
  </si>
  <si>
    <t>nº pediatras/10.000 TSI (6)</t>
  </si>
  <si>
    <t>Presión asistencial (nº consultas atendidas/día y profesional) (6)</t>
  </si>
  <si>
    <t>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</si>
</sst>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900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6"/>
      <color rgb="FF990033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99003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39994506668294322"/>
      </right>
      <top/>
      <bottom/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left" indent="2"/>
    </xf>
    <xf numFmtId="0" fontId="0" fillId="0" borderId="0" xfId="0" applyFill="1"/>
    <xf numFmtId="1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5" fillId="3" borderId="2" xfId="0" applyNumberFormat="1" applyFont="1" applyFill="1" applyBorder="1" applyAlignment="1">
      <alignment horizontal="right"/>
    </xf>
    <xf numFmtId="9" fontId="5" fillId="3" borderId="2" xfId="1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right"/>
    </xf>
    <xf numFmtId="9" fontId="3" fillId="5" borderId="2" xfId="1" applyFont="1" applyFill="1" applyBorder="1" applyAlignment="1">
      <alignment horizontal="right"/>
    </xf>
    <xf numFmtId="49" fontId="5" fillId="3" borderId="2" xfId="0" applyNumberFormat="1" applyFont="1" applyFill="1" applyBorder="1"/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 indent="2"/>
    </xf>
    <xf numFmtId="0" fontId="4" fillId="0" borderId="0" xfId="0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ill="1" applyBorder="1" applyAlignment="1">
      <alignment horizontal="right"/>
    </xf>
    <xf numFmtId="9" fontId="5" fillId="0" borderId="2" xfId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1" fontId="3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0" xfId="0" applyNumberFormat="1" applyFont="1" applyFill="1" applyBorder="1"/>
    <xf numFmtId="1" fontId="0" fillId="0" borderId="0" xfId="0" applyNumberFormat="1" applyFont="1" applyBorder="1" applyAlignment="1">
      <alignment horizontal="center"/>
    </xf>
    <xf numFmtId="164" fontId="5" fillId="6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49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9" fontId="5" fillId="0" borderId="0" xfId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49" fontId="3" fillId="0" borderId="0" xfId="0" applyNumberFormat="1" applyFont="1" applyFill="1" applyBorder="1" applyAlignment="1">
      <alignment horizontal="left" indent="2"/>
    </xf>
    <xf numFmtId="1" fontId="3" fillId="0" borderId="0" xfId="0" applyNumberFormat="1" applyFont="1" applyFill="1" applyBorder="1" applyAlignment="1">
      <alignment horizontal="left" indent="2"/>
    </xf>
    <xf numFmtId="9" fontId="3" fillId="0" borderId="0" xfId="1" applyFont="1" applyFill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/>
    <xf numFmtId="3" fontId="3" fillId="0" borderId="2" xfId="0" applyNumberFormat="1" applyFont="1" applyBorder="1" applyAlignment="1"/>
    <xf numFmtId="9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3" fillId="0" borderId="2" xfId="0" applyFont="1" applyBorder="1"/>
    <xf numFmtId="9" fontId="0" fillId="0" borderId="0" xfId="1" applyFont="1"/>
    <xf numFmtId="0" fontId="7" fillId="0" borderId="0" xfId="0" applyNumberFormat="1" applyFont="1" applyBorder="1"/>
    <xf numFmtId="49" fontId="7" fillId="0" borderId="0" xfId="0" applyNumberFormat="1" applyFont="1" applyBorder="1"/>
    <xf numFmtId="1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Fill="1"/>
    <xf numFmtId="0" fontId="3" fillId="0" borderId="0" xfId="0" applyFont="1" applyAlignment="1">
      <alignment horizontal="left" indent="2"/>
    </xf>
    <xf numFmtId="49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9" fontId="0" fillId="0" borderId="0" xfId="1" applyFont="1" applyBorder="1"/>
    <xf numFmtId="0" fontId="3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right"/>
    </xf>
    <xf numFmtId="164" fontId="0" fillId="5" borderId="2" xfId="1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indent="2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1" fontId="0" fillId="0" borderId="2" xfId="1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 indent="2"/>
    </xf>
    <xf numFmtId="49" fontId="7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Alignment="1">
      <alignment vertical="top"/>
    </xf>
    <xf numFmtId="49" fontId="10" fillId="3" borderId="0" xfId="0" applyNumberFormat="1" applyFont="1" applyFill="1" applyBorder="1"/>
    <xf numFmtId="49" fontId="10" fillId="3" borderId="0" xfId="0" applyNumberFormat="1" applyFont="1" applyFill="1" applyBorder="1" applyAlignment="1">
      <alignment horizontal="right"/>
    </xf>
    <xf numFmtId="49" fontId="6" fillId="3" borderId="0" xfId="0" applyNumberFormat="1" applyFont="1" applyFill="1" applyBorder="1"/>
    <xf numFmtId="49" fontId="5" fillId="0" borderId="2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9" fontId="0" fillId="0" borderId="0" xfId="1" applyFont="1" applyFill="1" applyBorder="1"/>
    <xf numFmtId="0" fontId="3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textRotation="90" wrapText="1"/>
    </xf>
    <xf numFmtId="0" fontId="11" fillId="2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textRotation="90" wrapText="1"/>
    </xf>
    <xf numFmtId="0" fontId="11" fillId="2" borderId="1" xfId="0" applyFont="1" applyFill="1" applyBorder="1" applyAlignment="1">
      <alignment horizontal="right" textRotation="90" wrapText="1"/>
    </xf>
    <xf numFmtId="0" fontId="11" fillId="2" borderId="7" xfId="0" applyFont="1" applyFill="1" applyBorder="1" applyAlignment="1">
      <alignment horizontal="right" textRotation="90" wrapText="1"/>
    </xf>
    <xf numFmtId="0" fontId="13" fillId="4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3" fillId="0" borderId="12" xfId="0" applyFont="1" applyBorder="1"/>
    <xf numFmtId="3" fontId="0" fillId="5" borderId="2" xfId="1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13" fillId="4" borderId="9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textRotation="90" wrapText="1"/>
    </xf>
    <xf numFmtId="3" fontId="7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3" fontId="11" fillId="2" borderId="7" xfId="0" applyNumberFormat="1" applyFont="1" applyFill="1" applyBorder="1" applyAlignment="1">
      <alignment horizontal="right" textRotation="90" wrapText="1"/>
    </xf>
    <xf numFmtId="0" fontId="11" fillId="2" borderId="15" xfId="0" applyFont="1" applyFill="1" applyBorder="1" applyAlignment="1">
      <alignment textRotation="90" wrapText="1"/>
    </xf>
    <xf numFmtId="0" fontId="11" fillId="2" borderId="15" xfId="0" applyFont="1" applyFill="1" applyBorder="1" applyAlignment="1">
      <alignment horizontal="right" textRotation="90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textRotation="90" wrapText="1"/>
    </xf>
    <xf numFmtId="2" fontId="13" fillId="2" borderId="1" xfId="0" applyNumberFormat="1" applyFont="1" applyFill="1" applyBorder="1" applyAlignment="1">
      <alignment horizontal="right" textRotation="90" wrapText="1"/>
    </xf>
    <xf numFmtId="0" fontId="13" fillId="0" borderId="3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indent="2"/>
    </xf>
    <xf numFmtId="0" fontId="13" fillId="0" borderId="3" xfId="0" applyFont="1" applyFill="1" applyBorder="1" applyAlignment="1">
      <alignment horizontal="right" textRotation="90" wrapText="1"/>
    </xf>
    <xf numFmtId="2" fontId="13" fillId="0" borderId="3" xfId="0" applyNumberFormat="1" applyFont="1" applyFill="1" applyBorder="1" applyAlignment="1">
      <alignment horizontal="right" textRotation="90" wrapText="1"/>
    </xf>
    <xf numFmtId="0" fontId="13" fillId="2" borderId="1" xfId="0" applyFont="1" applyFill="1" applyBorder="1" applyAlignment="1">
      <alignment textRotation="90" wrapText="1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Alignment="1"/>
    <xf numFmtId="165" fontId="11" fillId="2" borderId="17" xfId="2" applyNumberFormat="1" applyFont="1" applyFill="1" applyBorder="1" applyAlignment="1">
      <alignment textRotation="90" wrapText="1"/>
    </xf>
    <xf numFmtId="165" fontId="2" fillId="3" borderId="0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>
      <alignment horizontal="center"/>
    </xf>
    <xf numFmtId="165" fontId="3" fillId="0" borderId="0" xfId="2" applyNumberFormat="1" applyFont="1"/>
    <xf numFmtId="165" fontId="3" fillId="0" borderId="0" xfId="2" applyNumberFormat="1" applyFont="1" applyAlignment="1">
      <alignment horizontal="left"/>
    </xf>
    <xf numFmtId="165" fontId="0" fillId="0" borderId="0" xfId="2" applyNumberFormat="1" applyFont="1"/>
    <xf numFmtId="164" fontId="5" fillId="0" borderId="13" xfId="1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3" fontId="3" fillId="0" borderId="11" xfId="0" applyNumberFormat="1" applyFont="1" applyBorder="1" applyAlignment="1"/>
    <xf numFmtId="164" fontId="3" fillId="0" borderId="13" xfId="1" applyNumberFormat="1" applyFont="1" applyFill="1" applyBorder="1" applyAlignment="1">
      <alignment horizontal="right"/>
    </xf>
    <xf numFmtId="165" fontId="3" fillId="0" borderId="11" xfId="2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65" fontId="3" fillId="0" borderId="11" xfId="2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13" fillId="4" borderId="6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right"/>
    </xf>
    <xf numFmtId="164" fontId="0" fillId="5" borderId="2" xfId="1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3" fillId="0" borderId="0" xfId="2" applyNumberFormat="1" applyFont="1" applyAlignment="1">
      <alignment horizontal="left" vertical="top" wrapText="1"/>
    </xf>
    <xf numFmtId="0" fontId="13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FF"/>
      <color rgb="FFF8F8F8"/>
      <color rgb="FF8A0000"/>
      <color rgb="FFCC3300"/>
      <color rgb="FF9E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showGridLines="0" tabSelected="1" zoomScale="80" zoomScaleNormal="80" workbookViewId="0">
      <selection activeCell="Z4" sqref="Z4"/>
    </sheetView>
  </sheetViews>
  <sheetFormatPr baseColWidth="10" defaultRowHeight="15" x14ac:dyDescent="0.25"/>
  <cols>
    <col min="1" max="1" width="33.5703125" customWidth="1"/>
    <col min="2" max="2" width="7" style="21" customWidth="1"/>
    <col min="3" max="3" width="15.28515625" customWidth="1"/>
    <col min="4" max="4" width="4.85546875" customWidth="1"/>
    <col min="5" max="5" width="20.28515625" customWidth="1"/>
    <col min="6" max="6" width="11.7109375" customWidth="1"/>
    <col min="7" max="7" width="5.42578125" style="21" customWidth="1"/>
    <col min="8" max="9" width="11.7109375" style="5" customWidth="1"/>
    <col min="10" max="10" width="5.42578125" style="17" customWidth="1"/>
    <col min="11" max="11" width="11.7109375" style="22" customWidth="1"/>
    <col min="12" max="12" width="11.7109375" style="5" customWidth="1"/>
    <col min="13" max="13" width="11.7109375" style="17" customWidth="1"/>
    <col min="14" max="14" width="6.5703125" style="14" customWidth="1"/>
    <col min="15" max="15" width="11.7109375" style="18" customWidth="1"/>
    <col min="16" max="17" width="11.7109375" style="5" customWidth="1"/>
    <col min="18" max="18" width="5.7109375" style="5" customWidth="1"/>
    <col min="19" max="22" width="11.7109375" customWidth="1"/>
    <col min="23" max="23" width="7.7109375" customWidth="1"/>
  </cols>
  <sheetData>
    <row r="1" spans="1:25" ht="21" x14ac:dyDescent="0.35">
      <c r="A1" s="48" t="s">
        <v>294</v>
      </c>
      <c r="B1" s="15"/>
      <c r="C1" s="1"/>
      <c r="D1" s="1"/>
      <c r="E1" s="1"/>
      <c r="F1" s="1"/>
      <c r="G1" s="15"/>
      <c r="H1" s="11"/>
      <c r="I1" s="11"/>
      <c r="J1" s="11"/>
      <c r="K1" s="16"/>
      <c r="O1" s="14"/>
      <c r="T1" s="5"/>
    </row>
    <row r="2" spans="1:25" x14ac:dyDescent="0.25">
      <c r="A2" s="1"/>
      <c r="B2" s="15"/>
      <c r="C2" s="1"/>
      <c r="D2" s="1"/>
      <c r="E2" s="1"/>
      <c r="F2" s="1"/>
      <c r="G2" s="15"/>
      <c r="H2" s="11"/>
      <c r="I2" s="11"/>
      <c r="J2" s="11"/>
      <c r="K2" s="16"/>
      <c r="T2" s="5"/>
    </row>
    <row r="3" spans="1:25" s="133" customFormat="1" ht="15" customHeight="1" x14ac:dyDescent="0.25">
      <c r="A3" s="128"/>
      <c r="B3" s="129"/>
      <c r="C3" s="166" t="s">
        <v>17</v>
      </c>
      <c r="D3" s="167"/>
      <c r="E3" s="167"/>
      <c r="F3" s="167"/>
      <c r="G3" s="167"/>
      <c r="H3" s="167"/>
      <c r="I3" s="167"/>
      <c r="J3" s="130"/>
      <c r="K3" s="166" t="s">
        <v>279</v>
      </c>
      <c r="L3" s="167"/>
      <c r="M3" s="168"/>
      <c r="N3" s="131"/>
      <c r="O3" s="166" t="s">
        <v>280</v>
      </c>
      <c r="P3" s="167"/>
      <c r="Q3" s="168"/>
      <c r="R3" s="132"/>
      <c r="S3" s="169" t="s">
        <v>18</v>
      </c>
      <c r="T3" s="170"/>
      <c r="U3" s="170"/>
      <c r="V3" s="170"/>
    </row>
    <row r="4" spans="1:25" s="105" customFormat="1" ht="159.94999999999999" customHeight="1" x14ac:dyDescent="0.25">
      <c r="A4" s="142" t="s">
        <v>303</v>
      </c>
      <c r="B4" s="137"/>
      <c r="C4" s="134" t="s">
        <v>5</v>
      </c>
      <c r="D4" s="138"/>
      <c r="E4" s="135" t="s">
        <v>288</v>
      </c>
      <c r="F4" s="135" t="s">
        <v>16</v>
      </c>
      <c r="G4" s="139"/>
      <c r="H4" s="135" t="s">
        <v>287</v>
      </c>
      <c r="I4" s="135" t="s">
        <v>282</v>
      </c>
      <c r="J4" s="139"/>
      <c r="K4" s="135" t="s">
        <v>289</v>
      </c>
      <c r="L4" s="135" t="s">
        <v>0</v>
      </c>
      <c r="M4" s="136" t="s">
        <v>337</v>
      </c>
      <c r="N4" s="140"/>
      <c r="O4" s="135" t="s">
        <v>290</v>
      </c>
      <c r="P4" s="135" t="s">
        <v>1</v>
      </c>
      <c r="Q4" s="135" t="s">
        <v>338</v>
      </c>
      <c r="S4" s="141" t="s">
        <v>304</v>
      </c>
      <c r="T4" s="141" t="s">
        <v>305</v>
      </c>
      <c r="U4" s="135" t="s">
        <v>283</v>
      </c>
      <c r="V4" s="135" t="s">
        <v>339</v>
      </c>
    </row>
    <row r="5" spans="1:25" x14ac:dyDescent="0.25">
      <c r="A5" s="10" t="s">
        <v>2</v>
      </c>
      <c r="B5" s="35"/>
      <c r="C5" s="8">
        <f>C6+C7</f>
        <v>247</v>
      </c>
      <c r="D5" s="12"/>
      <c r="E5" s="20">
        <f>SUM(E6,E7)</f>
        <v>2320469</v>
      </c>
      <c r="F5" s="7" t="s">
        <v>6</v>
      </c>
      <c r="G5" s="36"/>
      <c r="H5" s="51">
        <f>SUM(H6:H7)</f>
        <v>248920</v>
      </c>
      <c r="I5" s="7" t="s">
        <v>6</v>
      </c>
      <c r="J5" s="37"/>
      <c r="K5" s="51">
        <f>K6+K7</f>
        <v>2315</v>
      </c>
      <c r="L5" s="53">
        <v>1</v>
      </c>
      <c r="M5" s="31">
        <f>(K5/(E5-H5))*10000</f>
        <v>11.175212365239732</v>
      </c>
      <c r="N5" s="38"/>
      <c r="O5" s="51">
        <f>SUM(O6:O7)</f>
        <v>2177</v>
      </c>
      <c r="P5" s="53">
        <v>1</v>
      </c>
      <c r="Q5" s="31">
        <f>(O5/E5)*10000</f>
        <v>9.3817241255970227</v>
      </c>
      <c r="R5" s="39"/>
      <c r="S5" s="8">
        <f>S6+S7</f>
        <v>214</v>
      </c>
      <c r="T5" s="54">
        <f>SUM(T6:T8)</f>
        <v>76</v>
      </c>
      <c r="U5" s="53">
        <v>1</v>
      </c>
      <c r="V5" s="31">
        <f>((S5+T5)/H5)*10000</f>
        <v>11.650329423107827</v>
      </c>
      <c r="Y5" s="56"/>
    </row>
    <row r="6" spans="1:25" x14ac:dyDescent="0.25">
      <c r="A6" s="2" t="s">
        <v>278</v>
      </c>
      <c r="B6" s="40"/>
      <c r="C6" s="49" t="s">
        <v>20</v>
      </c>
      <c r="D6" s="12"/>
      <c r="E6" s="50">
        <f>E10+E13+E16+E19+E22+E25+E28+E31+E34+E37+E40</f>
        <v>1444453</v>
      </c>
      <c r="F6" s="19">
        <f>E6/E$5</f>
        <v>0.62248321352278357</v>
      </c>
      <c r="G6" s="41"/>
      <c r="H6" s="52">
        <f>H10+H13+H16+H19+H22+H25+H28+H31+H34+H37+H40</f>
        <v>163108</v>
      </c>
      <c r="I6" s="19">
        <f>H6/H$5</f>
        <v>0.655262735015266</v>
      </c>
      <c r="J6" s="42"/>
      <c r="K6" s="52">
        <f>K10+K13+K16+K19+K22+K25+K28+K31+K34+K37+K40</f>
        <v>978</v>
      </c>
      <c r="L6" s="9">
        <f>K6/K$5</f>
        <v>0.42246220302375809</v>
      </c>
      <c r="M6" s="30">
        <f t="shared" ref="M6:M41" si="0">(K6/(E6-H6))*10000</f>
        <v>7.6326048019854138</v>
      </c>
      <c r="N6" s="38"/>
      <c r="O6" s="52">
        <f>O10+O13+O16+O19+O22+O25+O28+O31+O34+O37+O40</f>
        <v>1067</v>
      </c>
      <c r="P6" s="9">
        <f>O6/O$5</f>
        <v>0.49012402388608178</v>
      </c>
      <c r="Q6" s="30">
        <f t="shared" ref="Q6:Q41" si="1">(O6/E6)*10000</f>
        <v>7.3868793238686195</v>
      </c>
      <c r="R6" s="39"/>
      <c r="S6" s="4">
        <f>S10+S13+S16+S19+S22+S25+S28+S31+S34+S37+S40</f>
        <v>175</v>
      </c>
      <c r="T6" s="55">
        <f>T10+T13+T16+T19+T22+T25+T28+T31+T34+T37+T40</f>
        <v>12</v>
      </c>
      <c r="U6" s="9">
        <f>(S6+T6)/(S$5+T$5)</f>
        <v>0.64482758620689651</v>
      </c>
      <c r="V6" s="30">
        <f t="shared" ref="V6:V41" si="2">((S6+T6)/H6)*10000</f>
        <v>11.464796331265173</v>
      </c>
      <c r="Y6" s="56"/>
    </row>
    <row r="7" spans="1:25" x14ac:dyDescent="0.25">
      <c r="A7" s="2" t="s">
        <v>3</v>
      </c>
      <c r="B7" s="40"/>
      <c r="C7" s="49" t="s">
        <v>21</v>
      </c>
      <c r="D7" s="12"/>
      <c r="E7" s="50">
        <f>E11+E14+E17+E20+E23+E26+E29+E35+E32+E38+E41</f>
        <v>876016</v>
      </c>
      <c r="F7" s="19">
        <f>E7/E$5</f>
        <v>0.37751678647721648</v>
      </c>
      <c r="G7" s="41"/>
      <c r="H7" s="52">
        <f>H11+H14+H17+H20+H23+H26+H29+H32+H35+H38+H41</f>
        <v>85812</v>
      </c>
      <c r="I7" s="19">
        <f>H7/H$5</f>
        <v>0.34473726498473406</v>
      </c>
      <c r="J7" s="42"/>
      <c r="K7" s="52">
        <f>K11+K14+K17+K20+K23+K26+K29+K32+K35+K38+K41</f>
        <v>1337</v>
      </c>
      <c r="L7" s="9">
        <f>K7/K$5</f>
        <v>0.57753779697624186</v>
      </c>
      <c r="M7" s="30">
        <f t="shared" si="0"/>
        <v>16.919681499967098</v>
      </c>
      <c r="N7" s="38"/>
      <c r="O7" s="52">
        <f>O11+O14+O17+O23+O20+O26+O29+O32+O35+O38+O41</f>
        <v>1110</v>
      </c>
      <c r="P7" s="9">
        <f>O7/O$5</f>
        <v>0.50987597611391822</v>
      </c>
      <c r="Q7" s="30">
        <f t="shared" si="1"/>
        <v>12.671001442896019</v>
      </c>
      <c r="R7" s="39"/>
      <c r="S7" s="4">
        <f>S11+S14+S17+S20+S23+S26+S29+S32+S35+S38+S41</f>
        <v>39</v>
      </c>
      <c r="T7" s="55">
        <f>T11+T14+T17+T20+T23+T26+T29+T32+T35+T38+T41</f>
        <v>64</v>
      </c>
      <c r="U7" s="9">
        <f>(S7+T7)/(S$5+T$5)</f>
        <v>0.35517241379310344</v>
      </c>
      <c r="V7" s="30">
        <f t="shared" si="2"/>
        <v>12.002983265743719</v>
      </c>
      <c r="Y7" s="56"/>
    </row>
    <row r="8" spans="1:25" x14ac:dyDescent="0.25">
      <c r="A8" s="2"/>
      <c r="B8" s="40"/>
      <c r="C8" s="49"/>
      <c r="D8" s="12"/>
      <c r="E8" s="151"/>
      <c r="F8" s="150"/>
      <c r="G8" s="40"/>
      <c r="H8" s="152"/>
      <c r="I8" s="150"/>
      <c r="J8" s="44"/>
      <c r="K8" s="154"/>
      <c r="L8" s="155"/>
      <c r="M8" s="153"/>
      <c r="N8" s="44"/>
      <c r="O8" s="156"/>
      <c r="P8" s="155"/>
      <c r="Q8" s="153"/>
      <c r="R8" s="43"/>
      <c r="S8" s="157"/>
      <c r="T8" s="155"/>
      <c r="U8" s="155"/>
      <c r="V8" s="153"/>
    </row>
    <row r="9" spans="1:25" x14ac:dyDescent="0.25">
      <c r="A9" s="10" t="s">
        <v>4</v>
      </c>
      <c r="B9" s="35"/>
      <c r="C9" s="8">
        <v>22</v>
      </c>
      <c r="D9" s="12"/>
      <c r="E9" s="20">
        <v>149051</v>
      </c>
      <c r="F9" s="6" t="s">
        <v>6</v>
      </c>
      <c r="G9" s="45"/>
      <c r="H9" s="51">
        <v>16708</v>
      </c>
      <c r="I9" s="6" t="s">
        <v>6</v>
      </c>
      <c r="J9" s="46"/>
      <c r="K9" s="51">
        <v>186</v>
      </c>
      <c r="L9" s="53">
        <v>1</v>
      </c>
      <c r="M9" s="31">
        <f t="shared" si="0"/>
        <v>14.054388974105166</v>
      </c>
      <c r="N9" s="38"/>
      <c r="O9" s="51">
        <v>179</v>
      </c>
      <c r="P9" s="53">
        <v>1</v>
      </c>
      <c r="Q9" s="31">
        <f t="shared" si="1"/>
        <v>12.009312248827582</v>
      </c>
      <c r="R9" s="43"/>
      <c r="S9" s="51">
        <v>14</v>
      </c>
      <c r="T9" s="51">
        <v>7</v>
      </c>
      <c r="U9" s="53">
        <v>1</v>
      </c>
      <c r="V9" s="31">
        <f t="shared" si="2"/>
        <v>12.568829303327748</v>
      </c>
    </row>
    <row r="10" spans="1:25" x14ac:dyDescent="0.25">
      <c r="A10" s="2" t="s">
        <v>278</v>
      </c>
      <c r="B10" s="40"/>
      <c r="C10" s="49">
        <v>6</v>
      </c>
      <c r="D10" s="12"/>
      <c r="E10" s="50">
        <v>78772</v>
      </c>
      <c r="F10" s="19">
        <f>E10/(E$10+E$11)</f>
        <v>0.52849024830427171</v>
      </c>
      <c r="G10" s="41"/>
      <c r="H10" s="52">
        <v>10440</v>
      </c>
      <c r="I10" s="19">
        <f>H10/(H$10+H$11)</f>
        <v>0.6248503710797223</v>
      </c>
      <c r="J10" s="42"/>
      <c r="K10" s="52">
        <v>61</v>
      </c>
      <c r="L10" s="9">
        <f>K10/(K$10+K$11)</f>
        <v>0.32795698924731181</v>
      </c>
      <c r="M10" s="30">
        <f t="shared" si="0"/>
        <v>8.9270034537259271</v>
      </c>
      <c r="N10" s="47"/>
      <c r="O10" s="52">
        <v>70</v>
      </c>
      <c r="P10" s="9">
        <f>O10/O$9</f>
        <v>0.39106145251396646</v>
      </c>
      <c r="Q10" s="30">
        <f t="shared" si="1"/>
        <v>8.8864063372772044</v>
      </c>
      <c r="R10" s="43"/>
      <c r="S10" s="4">
        <v>13</v>
      </c>
      <c r="T10" s="55">
        <v>0</v>
      </c>
      <c r="U10" s="9">
        <f>(S10+T10)/(S$9+T$9)</f>
        <v>0.61904761904761907</v>
      </c>
      <c r="V10" s="30">
        <f t="shared" si="2"/>
        <v>12.452107279693488</v>
      </c>
    </row>
    <row r="11" spans="1:25" x14ac:dyDescent="0.25">
      <c r="A11" s="2" t="s">
        <v>3</v>
      </c>
      <c r="B11" s="40"/>
      <c r="C11" s="49" t="s">
        <v>28</v>
      </c>
      <c r="D11" s="12"/>
      <c r="E11" s="50">
        <v>70279</v>
      </c>
      <c r="F11" s="19">
        <f>E11/(E$10+E$11)</f>
        <v>0.47150975169572829</v>
      </c>
      <c r="G11" s="41"/>
      <c r="H11" s="52">
        <v>6268</v>
      </c>
      <c r="I11" s="19">
        <f>H11/(H$10+H$11)</f>
        <v>0.3751496289202777</v>
      </c>
      <c r="J11" s="42"/>
      <c r="K11" s="52">
        <v>125</v>
      </c>
      <c r="L11" s="9">
        <f>K11/(K$10+K$11)</f>
        <v>0.67204301075268813</v>
      </c>
      <c r="M11" s="30">
        <f t="shared" si="0"/>
        <v>19.527893643280059</v>
      </c>
      <c r="N11" s="47"/>
      <c r="O11" s="52">
        <v>109</v>
      </c>
      <c r="P11" s="9">
        <f>O11/O$9</f>
        <v>0.60893854748603349</v>
      </c>
      <c r="Q11" s="30">
        <f t="shared" si="1"/>
        <v>15.509611690547674</v>
      </c>
      <c r="R11" s="43"/>
      <c r="S11" s="4">
        <v>1</v>
      </c>
      <c r="T11" s="55">
        <v>7</v>
      </c>
      <c r="U11" s="9">
        <f>(S11+T11)/(S$9+T$9)</f>
        <v>0.38095238095238093</v>
      </c>
      <c r="V11" s="30">
        <f t="shared" si="2"/>
        <v>12.763241863433313</v>
      </c>
    </row>
    <row r="12" spans="1:25" x14ac:dyDescent="0.25">
      <c r="A12" s="10" t="s">
        <v>7</v>
      </c>
      <c r="B12" s="35"/>
      <c r="C12" s="8" t="s">
        <v>23</v>
      </c>
      <c r="D12" s="12"/>
      <c r="E12" s="20">
        <v>349410</v>
      </c>
      <c r="F12" s="6" t="s">
        <v>6</v>
      </c>
      <c r="G12" s="45"/>
      <c r="H12" s="51">
        <v>40968</v>
      </c>
      <c r="I12" s="6" t="s">
        <v>6</v>
      </c>
      <c r="J12" s="46"/>
      <c r="K12" s="51">
        <v>323</v>
      </c>
      <c r="L12" s="53">
        <v>1</v>
      </c>
      <c r="M12" s="31">
        <f t="shared" si="0"/>
        <v>10.471985008526726</v>
      </c>
      <c r="N12" s="38"/>
      <c r="O12" s="51">
        <v>288</v>
      </c>
      <c r="P12" s="53">
        <v>1</v>
      </c>
      <c r="Q12" s="31">
        <f t="shared" si="1"/>
        <v>8.2424658710397534</v>
      </c>
      <c r="R12" s="43"/>
      <c r="S12" s="51">
        <v>35</v>
      </c>
      <c r="T12" s="51">
        <v>9</v>
      </c>
      <c r="U12" s="53">
        <v>1</v>
      </c>
      <c r="V12" s="31">
        <f t="shared" si="2"/>
        <v>10.74008982620582</v>
      </c>
    </row>
    <row r="13" spans="1:25" x14ac:dyDescent="0.25">
      <c r="A13" s="2" t="s">
        <v>278</v>
      </c>
      <c r="B13" s="40"/>
      <c r="C13" s="49">
        <v>16</v>
      </c>
      <c r="D13" s="12"/>
      <c r="E13" s="50">
        <v>269828</v>
      </c>
      <c r="F13" s="19">
        <f>E13/(E$14+E$13)</f>
        <v>0.77223891703156755</v>
      </c>
      <c r="G13" s="41"/>
      <c r="H13" s="52">
        <v>33262</v>
      </c>
      <c r="I13" s="19">
        <f>H13/(H$14+H$13)</f>
        <v>0.81190197227104077</v>
      </c>
      <c r="J13" s="42"/>
      <c r="K13" s="52">
        <v>176</v>
      </c>
      <c r="L13" s="9">
        <f>K13/(K$13+K$14)</f>
        <v>0.54489164086687303</v>
      </c>
      <c r="M13" s="30">
        <f t="shared" si="0"/>
        <v>7.439784246256858</v>
      </c>
      <c r="N13" s="47"/>
      <c r="O13" s="52">
        <v>181</v>
      </c>
      <c r="P13" s="9">
        <f>O13/O$12</f>
        <v>0.62847222222222221</v>
      </c>
      <c r="Q13" s="30">
        <f t="shared" si="1"/>
        <v>6.7079769334539039</v>
      </c>
      <c r="R13" s="43"/>
      <c r="S13" s="4">
        <v>35</v>
      </c>
      <c r="T13" s="55">
        <v>1</v>
      </c>
      <c r="U13" s="9">
        <f>(T13+S13)/(S$12+T$12)</f>
        <v>0.81818181818181823</v>
      </c>
      <c r="V13" s="30">
        <f t="shared" si="2"/>
        <v>10.823161565750707</v>
      </c>
    </row>
    <row r="14" spans="1:25" x14ac:dyDescent="0.25">
      <c r="A14" s="2" t="s">
        <v>3</v>
      </c>
      <c r="B14" s="40"/>
      <c r="C14" s="49">
        <v>21</v>
      </c>
      <c r="D14" s="12"/>
      <c r="E14" s="50">
        <v>79582</v>
      </c>
      <c r="F14" s="19">
        <f>E14/(E$14+E$13)</f>
        <v>0.2277610829684325</v>
      </c>
      <c r="G14" s="41"/>
      <c r="H14" s="52">
        <v>7706</v>
      </c>
      <c r="I14" s="19">
        <f>H14/(H$14+H$13)</f>
        <v>0.1880980277289592</v>
      </c>
      <c r="J14" s="42"/>
      <c r="K14" s="52">
        <v>147</v>
      </c>
      <c r="L14" s="9">
        <f>K14/(K$13+K$14)</f>
        <v>0.45510835913312692</v>
      </c>
      <c r="M14" s="30">
        <f t="shared" si="0"/>
        <v>20.451889365017532</v>
      </c>
      <c r="N14" s="47"/>
      <c r="O14" s="52">
        <v>107</v>
      </c>
      <c r="P14" s="9">
        <f>O14/O$12</f>
        <v>0.37152777777777779</v>
      </c>
      <c r="Q14" s="30">
        <f t="shared" si="1"/>
        <v>13.44525143876756</v>
      </c>
      <c r="R14" s="43"/>
      <c r="S14" s="4">
        <v>0</v>
      </c>
      <c r="T14" s="55">
        <v>8</v>
      </c>
      <c r="U14" s="9">
        <f>(T14+S14)/(S$12+T$12)</f>
        <v>0.18181818181818182</v>
      </c>
      <c r="V14" s="30">
        <f t="shared" si="2"/>
        <v>10.381520892810796</v>
      </c>
    </row>
    <row r="15" spans="1:25" x14ac:dyDescent="0.25">
      <c r="A15" s="10" t="s">
        <v>8</v>
      </c>
      <c r="B15" s="35"/>
      <c r="C15" s="8" t="s">
        <v>24</v>
      </c>
      <c r="D15" s="12"/>
      <c r="E15" s="20">
        <v>304580</v>
      </c>
      <c r="F15" s="6" t="s">
        <v>6</v>
      </c>
      <c r="G15" s="45"/>
      <c r="H15" s="51">
        <v>29618</v>
      </c>
      <c r="I15" s="6" t="s">
        <v>6</v>
      </c>
      <c r="J15" s="46"/>
      <c r="K15" s="51">
        <v>297</v>
      </c>
      <c r="L15" s="53">
        <v>1</v>
      </c>
      <c r="M15" s="31">
        <f t="shared" si="0"/>
        <v>10.801492569882383</v>
      </c>
      <c r="N15" s="38"/>
      <c r="O15" s="51">
        <v>315</v>
      </c>
      <c r="P15" s="53">
        <v>1</v>
      </c>
      <c r="Q15" s="31">
        <f t="shared" si="1"/>
        <v>10.342110447173157</v>
      </c>
      <c r="R15" s="43"/>
      <c r="S15" s="51">
        <v>23</v>
      </c>
      <c r="T15" s="51">
        <v>11</v>
      </c>
      <c r="U15" s="53">
        <v>1</v>
      </c>
      <c r="V15" s="31">
        <f t="shared" si="2"/>
        <v>11.479505705989601</v>
      </c>
    </row>
    <row r="16" spans="1:25" x14ac:dyDescent="0.25">
      <c r="A16" s="2" t="s">
        <v>278</v>
      </c>
      <c r="B16" s="40"/>
      <c r="C16" s="49">
        <v>8</v>
      </c>
      <c r="D16" s="12"/>
      <c r="E16" s="50">
        <v>170231</v>
      </c>
      <c r="F16" s="19">
        <f>E16/(E$17+E$16)</f>
        <v>0.55890406461356623</v>
      </c>
      <c r="G16" s="41"/>
      <c r="H16" s="52">
        <v>17117</v>
      </c>
      <c r="I16" s="19">
        <f>H16/(H$17+H$16)</f>
        <v>0.57792558579242348</v>
      </c>
      <c r="J16" s="42"/>
      <c r="K16" s="52">
        <v>114</v>
      </c>
      <c r="L16" s="9">
        <f>K16/(K$16+K$17)</f>
        <v>0.38383838383838381</v>
      </c>
      <c r="M16" s="30">
        <f t="shared" si="0"/>
        <v>7.4454328147654687</v>
      </c>
      <c r="N16" s="47"/>
      <c r="O16" s="52">
        <v>132</v>
      </c>
      <c r="P16" s="9">
        <f>O16/O$15</f>
        <v>0.41904761904761906</v>
      </c>
      <c r="Q16" s="30">
        <f t="shared" si="1"/>
        <v>7.7541693346100296</v>
      </c>
      <c r="R16" s="43"/>
      <c r="S16" s="4">
        <v>16</v>
      </c>
      <c r="T16" s="55">
        <v>3</v>
      </c>
      <c r="U16" s="9">
        <f>(S16+T16)/(S$15+T$15)</f>
        <v>0.55882352941176472</v>
      </c>
      <c r="V16" s="30">
        <f t="shared" si="2"/>
        <v>11.100075947888064</v>
      </c>
    </row>
    <row r="17" spans="1:24" x14ac:dyDescent="0.25">
      <c r="A17" s="2" t="s">
        <v>3</v>
      </c>
      <c r="B17" s="40"/>
      <c r="C17" s="49">
        <v>20</v>
      </c>
      <c r="D17" s="12"/>
      <c r="E17" s="50">
        <v>134349</v>
      </c>
      <c r="F17" s="19">
        <f>E17/(E$17+E$16)</f>
        <v>0.44109593538643377</v>
      </c>
      <c r="G17" s="41"/>
      <c r="H17" s="52">
        <v>12501</v>
      </c>
      <c r="I17" s="19">
        <f>H17/(H$17+H$16)</f>
        <v>0.42207441420757646</v>
      </c>
      <c r="J17" s="42"/>
      <c r="K17" s="52">
        <v>183</v>
      </c>
      <c r="L17" s="9">
        <f>K17/(K$16+K$17)</f>
        <v>0.61616161616161613</v>
      </c>
      <c r="M17" s="30">
        <f t="shared" si="0"/>
        <v>15.01871183769943</v>
      </c>
      <c r="N17" s="47"/>
      <c r="O17" s="52">
        <v>183</v>
      </c>
      <c r="P17" s="9">
        <f>O17/O$15</f>
        <v>0.580952380952381</v>
      </c>
      <c r="Q17" s="30">
        <f t="shared" si="1"/>
        <v>13.621240202755509</v>
      </c>
      <c r="R17" s="43"/>
      <c r="S17" s="4">
        <v>7</v>
      </c>
      <c r="T17" s="55">
        <v>8</v>
      </c>
      <c r="U17" s="9">
        <f>(S17+T17)/(S$15+T$15)</f>
        <v>0.44117647058823528</v>
      </c>
      <c r="V17" s="30">
        <f t="shared" si="2"/>
        <v>11.999040076793857</v>
      </c>
      <c r="X17" s="143"/>
    </row>
    <row r="18" spans="1:24" x14ac:dyDescent="0.25">
      <c r="A18" s="10" t="s">
        <v>9</v>
      </c>
      <c r="B18" s="35"/>
      <c r="C18" s="8" t="s">
        <v>25</v>
      </c>
      <c r="D18" s="12"/>
      <c r="E18" s="20">
        <v>129551</v>
      </c>
      <c r="F18" s="6" t="s">
        <v>6</v>
      </c>
      <c r="G18" s="45"/>
      <c r="H18" s="51">
        <v>11574</v>
      </c>
      <c r="I18" s="6" t="s">
        <v>6</v>
      </c>
      <c r="J18" s="46"/>
      <c r="K18" s="51">
        <v>123</v>
      </c>
      <c r="L18" s="53">
        <v>1</v>
      </c>
      <c r="M18" s="31">
        <f t="shared" si="0"/>
        <v>10.425760953406172</v>
      </c>
      <c r="N18" s="38"/>
      <c r="O18" s="51">
        <v>133</v>
      </c>
      <c r="P18" s="53">
        <v>1</v>
      </c>
      <c r="Q18" s="31">
        <f t="shared" si="1"/>
        <v>10.266227200098804</v>
      </c>
      <c r="R18" s="43"/>
      <c r="S18" s="51">
        <v>17</v>
      </c>
      <c r="T18" s="51">
        <v>1</v>
      </c>
      <c r="U18" s="53">
        <v>1</v>
      </c>
      <c r="V18" s="31">
        <f t="shared" si="2"/>
        <v>15.552099533437014</v>
      </c>
    </row>
    <row r="19" spans="1:24" x14ac:dyDescent="0.25">
      <c r="A19" s="2" t="s">
        <v>278</v>
      </c>
      <c r="B19" s="40"/>
      <c r="C19" s="49">
        <v>4</v>
      </c>
      <c r="D19" s="12"/>
      <c r="E19" s="50">
        <v>73608</v>
      </c>
      <c r="F19" s="19">
        <f>E19/(E$19+E$20)</f>
        <v>0.56817778326682156</v>
      </c>
      <c r="G19" s="41"/>
      <c r="H19" s="52">
        <v>7763</v>
      </c>
      <c r="I19" s="19">
        <f>H19/(H$19+H$20)</f>
        <v>0.67072749265595299</v>
      </c>
      <c r="J19" s="42"/>
      <c r="K19" s="52">
        <v>50</v>
      </c>
      <c r="L19" s="9">
        <f>K19/(K$19+K$20)</f>
        <v>0.4065040650406504</v>
      </c>
      <c r="M19" s="30">
        <f t="shared" si="0"/>
        <v>7.5935910091882457</v>
      </c>
      <c r="N19" s="47"/>
      <c r="O19" s="52">
        <v>58</v>
      </c>
      <c r="P19" s="9">
        <f>O19/O$18</f>
        <v>0.43609022556390975</v>
      </c>
      <c r="Q19" s="30">
        <f t="shared" si="1"/>
        <v>7.8795783067057927</v>
      </c>
      <c r="R19" s="43"/>
      <c r="S19" s="4">
        <v>10</v>
      </c>
      <c r="T19" s="55">
        <v>0</v>
      </c>
      <c r="U19" s="9">
        <f>(T19+S19)/(S$18+T$18)</f>
        <v>0.55555555555555558</v>
      </c>
      <c r="V19" s="30">
        <f t="shared" si="2"/>
        <v>12.88161793121216</v>
      </c>
    </row>
    <row r="20" spans="1:24" x14ac:dyDescent="0.25">
      <c r="A20" s="2" t="s">
        <v>3</v>
      </c>
      <c r="B20" s="40"/>
      <c r="C20" s="49">
        <v>7</v>
      </c>
      <c r="D20" s="12"/>
      <c r="E20" s="50">
        <v>55943</v>
      </c>
      <c r="F20" s="19">
        <f>E20/(E$19+E$20)</f>
        <v>0.43182221673317844</v>
      </c>
      <c r="G20" s="41"/>
      <c r="H20" s="52">
        <v>3811</v>
      </c>
      <c r="I20" s="19">
        <f>H20/(H$19+H$20)</f>
        <v>0.32927250734404701</v>
      </c>
      <c r="J20" s="42"/>
      <c r="K20" s="52">
        <v>73</v>
      </c>
      <c r="L20" s="9">
        <f>K20/(K$19+K$20)</f>
        <v>0.5934959349593496</v>
      </c>
      <c r="M20" s="30">
        <f t="shared" si="0"/>
        <v>14.002915675592726</v>
      </c>
      <c r="N20" s="47"/>
      <c r="O20" s="52">
        <v>75</v>
      </c>
      <c r="P20" s="9">
        <f>O20/O$18</f>
        <v>0.56390977443609025</v>
      </c>
      <c r="Q20" s="30">
        <f t="shared" si="1"/>
        <v>13.406503047745026</v>
      </c>
      <c r="R20" s="43"/>
      <c r="S20" s="4">
        <v>7</v>
      </c>
      <c r="T20" s="55">
        <v>1</v>
      </c>
      <c r="U20" s="9">
        <f>(T20+S20)/(S$18+T$18)</f>
        <v>0.44444444444444442</v>
      </c>
      <c r="V20" s="30">
        <f t="shared" si="2"/>
        <v>20.991865652059825</v>
      </c>
    </row>
    <row r="21" spans="1:24" x14ac:dyDescent="0.25">
      <c r="A21" s="10" t="s">
        <v>10</v>
      </c>
      <c r="B21" s="35"/>
      <c r="C21" s="8" t="s">
        <v>26</v>
      </c>
      <c r="D21" s="12"/>
      <c r="E21" s="20">
        <v>153705</v>
      </c>
      <c r="F21" s="6" t="s">
        <v>6</v>
      </c>
      <c r="G21" s="45"/>
      <c r="H21" s="51">
        <v>15751</v>
      </c>
      <c r="I21" s="6" t="s">
        <v>6</v>
      </c>
      <c r="J21" s="46"/>
      <c r="K21" s="51">
        <v>179</v>
      </c>
      <c r="L21" s="53">
        <v>1</v>
      </c>
      <c r="M21" s="31">
        <f t="shared" si="0"/>
        <v>12.975339605955607</v>
      </c>
      <c r="N21" s="38"/>
      <c r="O21" s="51">
        <v>153</v>
      </c>
      <c r="P21" s="53">
        <v>1</v>
      </c>
      <c r="Q21" s="31">
        <f t="shared" si="1"/>
        <v>9.954132916951302</v>
      </c>
      <c r="R21" s="43"/>
      <c r="S21" s="51">
        <v>15</v>
      </c>
      <c r="T21" s="51">
        <v>4</v>
      </c>
      <c r="U21" s="53">
        <v>1</v>
      </c>
      <c r="V21" s="31">
        <f t="shared" si="2"/>
        <v>12.062726176115801</v>
      </c>
    </row>
    <row r="22" spans="1:24" x14ac:dyDescent="0.25">
      <c r="A22" s="2" t="s">
        <v>278</v>
      </c>
      <c r="B22" s="40"/>
      <c r="C22" s="49">
        <v>5</v>
      </c>
      <c r="D22" s="12"/>
      <c r="E22" s="50">
        <v>88687</v>
      </c>
      <c r="F22" s="19">
        <f>E22/(E$22+E$23)</f>
        <v>0.57699489281415695</v>
      </c>
      <c r="G22" s="41"/>
      <c r="H22" s="52">
        <v>10546</v>
      </c>
      <c r="I22" s="19">
        <f>H22/(H$22+H$23)</f>
        <v>0.66954479080693285</v>
      </c>
      <c r="J22" s="42"/>
      <c r="K22" s="52">
        <v>57</v>
      </c>
      <c r="L22" s="9">
        <f>K22/(K$22+K$23)</f>
        <v>0.31843575418994413</v>
      </c>
      <c r="M22" s="30">
        <f t="shared" si="0"/>
        <v>7.2945060851537606</v>
      </c>
      <c r="N22" s="47"/>
      <c r="O22" s="52">
        <v>61</v>
      </c>
      <c r="P22" s="9">
        <f>O22/O$21</f>
        <v>0.39869281045751637</v>
      </c>
      <c r="Q22" s="30">
        <f t="shared" si="1"/>
        <v>6.8781219344436044</v>
      </c>
      <c r="R22" s="43"/>
      <c r="S22" s="4">
        <v>12</v>
      </c>
      <c r="T22" s="55">
        <v>0</v>
      </c>
      <c r="U22" s="9">
        <f>(S22+T22)/(S$21+T$21)</f>
        <v>0.63157894736842102</v>
      </c>
      <c r="V22" s="30">
        <f t="shared" si="2"/>
        <v>11.378721790252229</v>
      </c>
    </row>
    <row r="23" spans="1:24" x14ac:dyDescent="0.25">
      <c r="A23" s="2" t="s">
        <v>3</v>
      </c>
      <c r="B23" s="40"/>
      <c r="C23" s="49">
        <v>15</v>
      </c>
      <c r="D23" s="12"/>
      <c r="E23" s="50">
        <v>65018</v>
      </c>
      <c r="F23" s="19">
        <f>E23/(E$22+E$23)</f>
        <v>0.423005107185843</v>
      </c>
      <c r="G23" s="41"/>
      <c r="H23" s="52">
        <v>5205</v>
      </c>
      <c r="I23" s="19">
        <f>H23/(H$22+H$23)</f>
        <v>0.33045520919306709</v>
      </c>
      <c r="J23" s="42"/>
      <c r="K23" s="52">
        <v>122</v>
      </c>
      <c r="L23" s="9">
        <f>K23/(K$22+K$23)</f>
        <v>0.68156424581005581</v>
      </c>
      <c r="M23" s="30">
        <f t="shared" si="0"/>
        <v>20.396903683145805</v>
      </c>
      <c r="N23" s="47"/>
      <c r="O23" s="52">
        <v>92</v>
      </c>
      <c r="P23" s="9">
        <f>O23/O$21</f>
        <v>0.60130718954248363</v>
      </c>
      <c r="Q23" s="30">
        <f t="shared" si="1"/>
        <v>14.149927712325818</v>
      </c>
      <c r="R23" s="43"/>
      <c r="S23" s="4">
        <v>3</v>
      </c>
      <c r="T23" s="55">
        <v>4</v>
      </c>
      <c r="U23" s="9">
        <f>(S23+T23)/(S$21+T$21)</f>
        <v>0.36842105263157893</v>
      </c>
      <c r="V23" s="30">
        <f t="shared" si="2"/>
        <v>13.448607108549472</v>
      </c>
    </row>
    <row r="24" spans="1:24" x14ac:dyDescent="0.25">
      <c r="A24" s="10" t="s">
        <v>11</v>
      </c>
      <c r="B24" s="35"/>
      <c r="C24" s="8" t="s">
        <v>27</v>
      </c>
      <c r="D24" s="12"/>
      <c r="E24" s="20">
        <v>321476</v>
      </c>
      <c r="F24" s="6" t="s">
        <v>6</v>
      </c>
      <c r="G24" s="45"/>
      <c r="H24" s="51">
        <v>32389</v>
      </c>
      <c r="I24" s="6" t="s">
        <v>6</v>
      </c>
      <c r="J24" s="46"/>
      <c r="K24" s="51">
        <v>320</v>
      </c>
      <c r="L24" s="53">
        <v>1</v>
      </c>
      <c r="M24" s="31">
        <f t="shared" si="0"/>
        <v>11.069332069584588</v>
      </c>
      <c r="N24" s="38"/>
      <c r="O24" s="51">
        <v>300</v>
      </c>
      <c r="P24" s="53">
        <v>1</v>
      </c>
      <c r="Q24" s="31">
        <f t="shared" si="1"/>
        <v>9.3319563513294934</v>
      </c>
      <c r="R24" s="43"/>
      <c r="S24" s="51">
        <v>35</v>
      </c>
      <c r="T24" s="51">
        <v>4</v>
      </c>
      <c r="U24" s="53">
        <v>1</v>
      </c>
      <c r="V24" s="31">
        <f t="shared" si="2"/>
        <v>12.041125073327365</v>
      </c>
    </row>
    <row r="25" spans="1:24" x14ac:dyDescent="0.25">
      <c r="A25" s="2" t="s">
        <v>278</v>
      </c>
      <c r="B25" s="40"/>
      <c r="C25" s="49">
        <v>13</v>
      </c>
      <c r="D25" s="12"/>
      <c r="E25" s="50">
        <v>196737</v>
      </c>
      <c r="F25" s="19">
        <f>E25/(E$25+E$26)</f>
        <v>0.61198036556383684</v>
      </c>
      <c r="G25" s="41"/>
      <c r="H25" s="52">
        <v>19889</v>
      </c>
      <c r="I25" s="19">
        <f>H25/(H$25+H$26)</f>
        <v>0.61406650406002039</v>
      </c>
      <c r="J25" s="42"/>
      <c r="K25" s="52">
        <v>137</v>
      </c>
      <c r="L25" s="9">
        <f>K25/(K$25+K$26)</f>
        <v>0.42812499999999998</v>
      </c>
      <c r="M25" s="30">
        <f t="shared" si="0"/>
        <v>7.7467655840043426</v>
      </c>
      <c r="N25" s="47"/>
      <c r="O25" s="52">
        <v>150</v>
      </c>
      <c r="P25" s="9">
        <f>O25/O$24</f>
        <v>0.5</v>
      </c>
      <c r="Q25" s="30">
        <f t="shared" si="1"/>
        <v>7.6243919547416086</v>
      </c>
      <c r="R25" s="43"/>
      <c r="S25" s="4">
        <v>25</v>
      </c>
      <c r="T25" s="55">
        <v>0</v>
      </c>
      <c r="U25" s="9">
        <f>(S25+T25)/(S$24+T$24)</f>
        <v>0.64102564102564108</v>
      </c>
      <c r="V25" s="30">
        <f t="shared" si="2"/>
        <v>12.569762180099552</v>
      </c>
    </row>
    <row r="26" spans="1:24" x14ac:dyDescent="0.25">
      <c r="A26" s="2" t="s">
        <v>3</v>
      </c>
      <c r="B26" s="40"/>
      <c r="C26" s="49">
        <v>23</v>
      </c>
      <c r="D26" s="12"/>
      <c r="E26" s="50">
        <v>124739</v>
      </c>
      <c r="F26" s="19">
        <f>E26/(E$25+E$26)</f>
        <v>0.38801963443616322</v>
      </c>
      <c r="G26" s="41"/>
      <c r="H26" s="52">
        <v>12500</v>
      </c>
      <c r="I26" s="19">
        <f>H26/(H$25+H$26)</f>
        <v>0.38593349593997961</v>
      </c>
      <c r="J26" s="42"/>
      <c r="K26" s="52">
        <v>183</v>
      </c>
      <c r="L26" s="9">
        <f>K26/(K$25+K$26)</f>
        <v>0.57187500000000002</v>
      </c>
      <c r="M26" s="30">
        <f t="shared" si="0"/>
        <v>16.304493090636946</v>
      </c>
      <c r="N26" s="47"/>
      <c r="O26" s="52">
        <v>150</v>
      </c>
      <c r="P26" s="9">
        <f>O26/O$24</f>
        <v>0.5</v>
      </c>
      <c r="Q26" s="30">
        <f t="shared" si="1"/>
        <v>12.025108426394311</v>
      </c>
      <c r="R26" s="43"/>
      <c r="S26" s="4">
        <v>10</v>
      </c>
      <c r="T26" s="55">
        <v>4</v>
      </c>
      <c r="U26" s="9">
        <f>(S26+T26)/(S$24+T$24)</f>
        <v>0.35897435897435898</v>
      </c>
      <c r="V26" s="30">
        <f t="shared" si="2"/>
        <v>11.2</v>
      </c>
    </row>
    <row r="27" spans="1:24" x14ac:dyDescent="0.25">
      <c r="A27" s="10" t="s">
        <v>12</v>
      </c>
      <c r="B27" s="35"/>
      <c r="C27" s="8" t="s">
        <v>28</v>
      </c>
      <c r="D27" s="12"/>
      <c r="E27" s="20">
        <v>145991</v>
      </c>
      <c r="F27" s="6" t="s">
        <v>6</v>
      </c>
      <c r="G27" s="45"/>
      <c r="H27" s="51">
        <v>17257</v>
      </c>
      <c r="I27" s="6" t="s">
        <v>6</v>
      </c>
      <c r="J27" s="46"/>
      <c r="K27" s="51">
        <v>169</v>
      </c>
      <c r="L27" s="53">
        <v>1</v>
      </c>
      <c r="M27" s="31">
        <f t="shared" si="0"/>
        <v>13.127845013749281</v>
      </c>
      <c r="N27" s="38"/>
      <c r="O27" s="51">
        <v>125</v>
      </c>
      <c r="P27" s="53">
        <v>1</v>
      </c>
      <c r="Q27" s="31">
        <f t="shared" si="1"/>
        <v>8.5621716407175779</v>
      </c>
      <c r="R27" s="43"/>
      <c r="S27" s="51">
        <v>11</v>
      </c>
      <c r="T27" s="51">
        <v>8</v>
      </c>
      <c r="U27" s="53">
        <v>1</v>
      </c>
      <c r="V27" s="31">
        <f t="shared" si="2"/>
        <v>11.010024917424813</v>
      </c>
    </row>
    <row r="28" spans="1:24" x14ac:dyDescent="0.25">
      <c r="A28" s="2" t="s">
        <v>278</v>
      </c>
      <c r="B28" s="40"/>
      <c r="C28" s="49">
        <v>4</v>
      </c>
      <c r="D28" s="12"/>
      <c r="E28" s="50">
        <v>69404</v>
      </c>
      <c r="F28" s="19">
        <f>E28/(E$28+E$29)</f>
        <v>0.47539916844189023</v>
      </c>
      <c r="G28" s="41"/>
      <c r="H28" s="52">
        <v>8454</v>
      </c>
      <c r="I28" s="19">
        <f>H28/(H$28+H$29)</f>
        <v>0.48988816132583879</v>
      </c>
      <c r="J28" s="42"/>
      <c r="K28" s="52">
        <v>49</v>
      </c>
      <c r="L28" s="9">
        <f>K28/(K$28+K$29)</f>
        <v>0.28994082840236685</v>
      </c>
      <c r="M28" s="30">
        <f t="shared" si="0"/>
        <v>8.0393765381460209</v>
      </c>
      <c r="N28" s="47"/>
      <c r="O28" s="52">
        <v>53</v>
      </c>
      <c r="P28" s="9">
        <f>O28/O$27</f>
        <v>0.42399999999999999</v>
      </c>
      <c r="Q28" s="30">
        <f t="shared" si="1"/>
        <v>7.6364474670047828</v>
      </c>
      <c r="R28" s="43"/>
      <c r="S28" s="4">
        <v>10</v>
      </c>
      <c r="T28" s="55">
        <v>1</v>
      </c>
      <c r="U28" s="9">
        <f>(S28+T28)/(S$27+T$27)</f>
        <v>0.57894736842105265</v>
      </c>
      <c r="V28" s="30">
        <f t="shared" si="2"/>
        <v>13.011592145729832</v>
      </c>
    </row>
    <row r="29" spans="1:24" x14ac:dyDescent="0.25">
      <c r="A29" s="2" t="s">
        <v>3</v>
      </c>
      <c r="B29" s="40"/>
      <c r="C29" s="49">
        <v>12</v>
      </c>
      <c r="D29" s="12"/>
      <c r="E29" s="50">
        <v>76587</v>
      </c>
      <c r="F29" s="19">
        <f>E29/(E$28+E$29)</f>
        <v>0.52460083155810977</v>
      </c>
      <c r="G29" s="41"/>
      <c r="H29" s="52">
        <v>8803</v>
      </c>
      <c r="I29" s="19">
        <f>H29/(H$28+H$29)</f>
        <v>0.51011183867416121</v>
      </c>
      <c r="J29" s="42"/>
      <c r="K29" s="52">
        <v>120</v>
      </c>
      <c r="L29" s="9">
        <f>K29/(K$28+K$29)</f>
        <v>0.7100591715976331</v>
      </c>
      <c r="M29" s="30">
        <f t="shared" si="0"/>
        <v>17.703292812463118</v>
      </c>
      <c r="N29" s="47"/>
      <c r="O29" s="52">
        <v>72</v>
      </c>
      <c r="P29" s="9">
        <f>O29/O$27</f>
        <v>0.57599999999999996</v>
      </c>
      <c r="Q29" s="30">
        <f t="shared" si="1"/>
        <v>9.4010732892005162</v>
      </c>
      <c r="R29" s="43"/>
      <c r="S29" s="4">
        <v>1</v>
      </c>
      <c r="T29" s="55">
        <v>7</v>
      </c>
      <c r="U29" s="9">
        <f>(S29+T29)/(S$27+T$27)</f>
        <v>0.42105263157894735</v>
      </c>
      <c r="V29" s="30">
        <f t="shared" si="2"/>
        <v>9.0878109735317505</v>
      </c>
    </row>
    <row r="30" spans="1:24" x14ac:dyDescent="0.25">
      <c r="A30" s="10" t="s">
        <v>13</v>
      </c>
      <c r="B30" s="35"/>
      <c r="C30" s="8" t="s">
        <v>15</v>
      </c>
      <c r="D30" s="12"/>
      <c r="E30" s="20">
        <v>87270</v>
      </c>
      <c r="F30" s="6" t="s">
        <v>6</v>
      </c>
      <c r="G30" s="45"/>
      <c r="H30" s="51">
        <v>9578</v>
      </c>
      <c r="I30" s="6" t="s">
        <v>6</v>
      </c>
      <c r="J30" s="46"/>
      <c r="K30" s="51">
        <v>120</v>
      </c>
      <c r="L30" s="53">
        <v>1</v>
      </c>
      <c r="M30" s="31">
        <f t="shared" si="0"/>
        <v>15.445605725171189</v>
      </c>
      <c r="N30" s="38"/>
      <c r="O30" s="51">
        <v>102</v>
      </c>
      <c r="P30" s="53">
        <v>1</v>
      </c>
      <c r="Q30" s="31">
        <f t="shared" si="1"/>
        <v>11.687865245788931</v>
      </c>
      <c r="R30" s="43"/>
      <c r="S30" s="51">
        <v>5</v>
      </c>
      <c r="T30" s="51">
        <v>6</v>
      </c>
      <c r="U30" s="53">
        <v>1</v>
      </c>
      <c r="V30" s="31">
        <f t="shared" si="2"/>
        <v>11.484652328252244</v>
      </c>
    </row>
    <row r="31" spans="1:24" x14ac:dyDescent="0.25">
      <c r="A31" s="2" t="s">
        <v>278</v>
      </c>
      <c r="B31" s="40"/>
      <c r="C31" s="49">
        <v>2</v>
      </c>
      <c r="D31" s="12"/>
      <c r="E31" s="50">
        <v>42770</v>
      </c>
      <c r="F31" s="19">
        <f>E31/(E$31+E$32)</f>
        <v>0.49008823192391426</v>
      </c>
      <c r="G31" s="41"/>
      <c r="H31" s="52">
        <v>5284</v>
      </c>
      <c r="I31" s="19">
        <f>H31/(H$31+H$32)</f>
        <v>0.55168093547713515</v>
      </c>
      <c r="J31" s="42"/>
      <c r="K31" s="52">
        <v>26</v>
      </c>
      <c r="L31" s="9">
        <f>K31/(K$31+K$32)</f>
        <v>0.21666666666666667</v>
      </c>
      <c r="M31" s="30">
        <f t="shared" si="0"/>
        <v>6.9359227444912763</v>
      </c>
      <c r="N31" s="38"/>
      <c r="O31" s="52">
        <v>31</v>
      </c>
      <c r="P31" s="9">
        <f>O31/O$30</f>
        <v>0.30392156862745096</v>
      </c>
      <c r="Q31" s="30">
        <f t="shared" si="1"/>
        <v>7.2480710778583122</v>
      </c>
      <c r="R31" s="43"/>
      <c r="S31" s="4">
        <v>4</v>
      </c>
      <c r="T31" s="55">
        <v>1</v>
      </c>
      <c r="U31" s="9">
        <f>(S31+T31)/(S$30+T$30)</f>
        <v>0.45454545454545453</v>
      </c>
      <c r="V31" s="30">
        <f t="shared" si="2"/>
        <v>9.4625283875851629</v>
      </c>
    </row>
    <row r="32" spans="1:24" x14ac:dyDescent="0.25">
      <c r="A32" s="2" t="s">
        <v>3</v>
      </c>
      <c r="B32" s="40"/>
      <c r="C32" s="49">
        <v>12</v>
      </c>
      <c r="D32" s="12"/>
      <c r="E32" s="50">
        <v>44500</v>
      </c>
      <c r="F32" s="19">
        <f>E32/(E$31+E$32)</f>
        <v>0.50991176807608574</v>
      </c>
      <c r="G32" s="41"/>
      <c r="H32" s="52">
        <v>4294</v>
      </c>
      <c r="I32" s="19">
        <f>H32/(H$31+H$32)</f>
        <v>0.44831906452286491</v>
      </c>
      <c r="J32" s="42"/>
      <c r="K32" s="52">
        <v>94</v>
      </c>
      <c r="L32" s="9">
        <f>K32/(K$31+K$32)</f>
        <v>0.78333333333333333</v>
      </c>
      <c r="M32" s="30">
        <f t="shared" si="0"/>
        <v>23.379595085310651</v>
      </c>
      <c r="N32" s="38"/>
      <c r="O32" s="52">
        <v>71</v>
      </c>
      <c r="P32" s="9">
        <f>O32/O$30</f>
        <v>0.69607843137254899</v>
      </c>
      <c r="Q32" s="30">
        <f t="shared" si="1"/>
        <v>15.955056179775282</v>
      </c>
      <c r="R32" s="43"/>
      <c r="S32" s="4">
        <v>1</v>
      </c>
      <c r="T32" s="55">
        <v>5</v>
      </c>
      <c r="U32" s="9">
        <f>(S32+T32)/(S$30+T$30)</f>
        <v>0.54545454545454541</v>
      </c>
      <c r="V32" s="30">
        <f t="shared" si="2"/>
        <v>13.972985561248255</v>
      </c>
    </row>
    <row r="33" spans="1:22" x14ac:dyDescent="0.25">
      <c r="A33" s="10" t="s">
        <v>291</v>
      </c>
      <c r="B33" s="35"/>
      <c r="C33" s="8" t="s">
        <v>29</v>
      </c>
      <c r="D33" s="12"/>
      <c r="E33" s="20">
        <v>261354</v>
      </c>
      <c r="F33" s="6" t="s">
        <v>6</v>
      </c>
      <c r="G33" s="45"/>
      <c r="H33" s="51">
        <v>34003</v>
      </c>
      <c r="I33" s="6" t="s">
        <v>6</v>
      </c>
      <c r="J33" s="46"/>
      <c r="K33" s="51">
        <v>174</v>
      </c>
      <c r="L33" s="53">
        <v>1</v>
      </c>
      <c r="M33" s="31">
        <f t="shared" si="0"/>
        <v>7.6533641813759337</v>
      </c>
      <c r="N33" s="38"/>
      <c r="O33" s="51">
        <v>169</v>
      </c>
      <c r="P33" s="53">
        <v>1</v>
      </c>
      <c r="Q33" s="31">
        <f t="shared" si="1"/>
        <v>6.4663253671265792</v>
      </c>
      <c r="R33" s="43"/>
      <c r="S33" s="51">
        <v>21</v>
      </c>
      <c r="T33" s="51">
        <v>11</v>
      </c>
      <c r="U33" s="53">
        <v>1</v>
      </c>
      <c r="V33" s="31">
        <f t="shared" si="2"/>
        <v>9.410934329323883</v>
      </c>
    </row>
    <row r="34" spans="1:22" x14ac:dyDescent="0.25">
      <c r="A34" s="2" t="s">
        <v>278</v>
      </c>
      <c r="B34" s="40"/>
      <c r="C34" s="49">
        <v>8</v>
      </c>
      <c r="D34" s="12"/>
      <c r="E34" s="50">
        <v>174234</v>
      </c>
      <c r="F34" s="19">
        <f>E34/(E$34+E$35)</f>
        <v>0.66665901421061091</v>
      </c>
      <c r="G34" s="41"/>
      <c r="H34" s="52">
        <v>21391</v>
      </c>
      <c r="I34" s="19">
        <f>H34/(H$34+H$35)</f>
        <v>0.62909155074552248</v>
      </c>
      <c r="J34" s="42"/>
      <c r="K34" s="52">
        <v>102</v>
      </c>
      <c r="L34" s="9">
        <f>K34/(K$34+K$35)</f>
        <v>0.58620689655172409</v>
      </c>
      <c r="M34" s="30">
        <f t="shared" si="0"/>
        <v>6.6735146522902582</v>
      </c>
      <c r="N34" s="47"/>
      <c r="O34" s="52">
        <v>107</v>
      </c>
      <c r="P34" s="9">
        <f>O34/O$33</f>
        <v>0.63313609467455623</v>
      </c>
      <c r="Q34" s="30">
        <f t="shared" si="1"/>
        <v>6.1411664772662053</v>
      </c>
      <c r="R34" s="43"/>
      <c r="S34" s="4">
        <v>16</v>
      </c>
      <c r="T34" s="55">
        <v>5</v>
      </c>
      <c r="U34" s="9">
        <f>(S34+T34)/(S$33+T$33)</f>
        <v>0.65625</v>
      </c>
      <c r="V34" s="30">
        <f t="shared" si="2"/>
        <v>9.8172128465242388</v>
      </c>
    </row>
    <row r="35" spans="1:22" x14ac:dyDescent="0.25">
      <c r="A35" s="2" t="s">
        <v>3</v>
      </c>
      <c r="B35" s="40"/>
      <c r="C35" s="49">
        <v>9</v>
      </c>
      <c r="D35" s="12"/>
      <c r="E35" s="50">
        <v>87120</v>
      </c>
      <c r="F35" s="19">
        <f>E35/(E$34+E$35)</f>
        <v>0.33334098578938909</v>
      </c>
      <c r="G35" s="41"/>
      <c r="H35" s="52">
        <v>12612</v>
      </c>
      <c r="I35" s="19">
        <f>H35/(H$34+H$35)</f>
        <v>0.37090844925447752</v>
      </c>
      <c r="J35" s="42"/>
      <c r="K35" s="52">
        <v>72</v>
      </c>
      <c r="L35" s="9">
        <f>K35/(K$34+K$35)</f>
        <v>0.41379310344827586</v>
      </c>
      <c r="M35" s="30">
        <f t="shared" si="0"/>
        <v>9.66339185053954</v>
      </c>
      <c r="N35" s="47"/>
      <c r="O35" s="52">
        <v>62</v>
      </c>
      <c r="P35" s="9">
        <f>O35/O$33</f>
        <v>0.36686390532544377</v>
      </c>
      <c r="Q35" s="30">
        <f t="shared" si="1"/>
        <v>7.1166207529843897</v>
      </c>
      <c r="R35" s="43"/>
      <c r="S35" s="4">
        <v>5</v>
      </c>
      <c r="T35" s="55">
        <v>6</v>
      </c>
      <c r="U35" s="9">
        <f>(S35+T35)/(S$33+T$33)</f>
        <v>0.34375</v>
      </c>
      <c r="V35" s="30">
        <f t="shared" si="2"/>
        <v>8.7218522042499202</v>
      </c>
    </row>
    <row r="36" spans="1:22" x14ac:dyDescent="0.25">
      <c r="A36" s="10" t="s">
        <v>292</v>
      </c>
      <c r="B36" s="35"/>
      <c r="C36" s="8" t="s">
        <v>30</v>
      </c>
      <c r="D36" s="12"/>
      <c r="E36" s="20">
        <v>259310</v>
      </c>
      <c r="F36" s="6" t="s">
        <v>6</v>
      </c>
      <c r="G36" s="45"/>
      <c r="H36" s="51">
        <v>27151</v>
      </c>
      <c r="I36" s="6" t="s">
        <v>6</v>
      </c>
      <c r="J36" s="46"/>
      <c r="K36" s="51">
        <v>211</v>
      </c>
      <c r="L36" s="53">
        <v>1</v>
      </c>
      <c r="M36" s="31">
        <f t="shared" si="0"/>
        <v>9.0885987620553159</v>
      </c>
      <c r="N36" s="38"/>
      <c r="O36" s="51">
        <v>216</v>
      </c>
      <c r="P36" s="53">
        <v>1</v>
      </c>
      <c r="Q36" s="31">
        <f t="shared" si="1"/>
        <v>8.3297983109020102</v>
      </c>
      <c r="R36" s="43"/>
      <c r="S36" s="51">
        <v>26</v>
      </c>
      <c r="T36" s="51">
        <v>9</v>
      </c>
      <c r="U36" s="53">
        <v>1</v>
      </c>
      <c r="V36" s="31">
        <f t="shared" si="2"/>
        <v>12.890869581230893</v>
      </c>
    </row>
    <row r="37" spans="1:22" x14ac:dyDescent="0.25">
      <c r="A37" s="2" t="s">
        <v>278</v>
      </c>
      <c r="B37" s="40"/>
      <c r="C37" s="49">
        <v>13</v>
      </c>
      <c r="D37" s="12"/>
      <c r="E37" s="50">
        <v>177010</v>
      </c>
      <c r="F37" s="19">
        <f>E37/(E$37+E$38)</f>
        <v>0.68261925880220586</v>
      </c>
      <c r="G37" s="41"/>
      <c r="H37" s="52">
        <v>17808</v>
      </c>
      <c r="I37" s="19">
        <f>H37/(H$37+H$38)</f>
        <v>0.65588744429302792</v>
      </c>
      <c r="J37" s="42"/>
      <c r="K37" s="52">
        <v>121</v>
      </c>
      <c r="L37" s="9">
        <f>K37/(K$37+K$38)</f>
        <v>0.57345971563981046</v>
      </c>
      <c r="M37" s="30">
        <f t="shared" si="0"/>
        <v>7.6004070300624367</v>
      </c>
      <c r="N37" s="47"/>
      <c r="O37" s="52">
        <v>136</v>
      </c>
      <c r="P37" s="9">
        <f>O37/O$36</f>
        <v>0.62962962962962965</v>
      </c>
      <c r="Q37" s="30">
        <f t="shared" si="1"/>
        <v>7.6831817411445682</v>
      </c>
      <c r="R37" s="43"/>
      <c r="S37" s="4">
        <v>22</v>
      </c>
      <c r="T37" s="55">
        <v>0</v>
      </c>
      <c r="U37" s="9">
        <f>(S37+T37)/(S$36+T$36)</f>
        <v>0.62857142857142856</v>
      </c>
      <c r="V37" s="30">
        <f t="shared" si="2"/>
        <v>12.353998203054807</v>
      </c>
    </row>
    <row r="38" spans="1:22" x14ac:dyDescent="0.25">
      <c r="A38" s="2" t="s">
        <v>3</v>
      </c>
      <c r="B38" s="40"/>
      <c r="C38" s="49">
        <v>11</v>
      </c>
      <c r="D38" s="12"/>
      <c r="E38" s="50">
        <v>82300</v>
      </c>
      <c r="F38" s="19">
        <f>E38/(E$37+E$38)</f>
        <v>0.31738074119779414</v>
      </c>
      <c r="G38" s="41"/>
      <c r="H38" s="52">
        <v>9343</v>
      </c>
      <c r="I38" s="19">
        <f>H38/(H$37+H$38)</f>
        <v>0.34411255570697213</v>
      </c>
      <c r="J38" s="42"/>
      <c r="K38" s="52">
        <v>90</v>
      </c>
      <c r="L38" s="9">
        <f>K38/(K$37+K$38)</f>
        <v>0.42654028436018959</v>
      </c>
      <c r="M38" s="30">
        <f t="shared" si="0"/>
        <v>12.336033554011268</v>
      </c>
      <c r="N38" s="47"/>
      <c r="O38" s="52">
        <v>80</v>
      </c>
      <c r="P38" s="9">
        <f>O38/O$36</f>
        <v>0.37037037037037035</v>
      </c>
      <c r="Q38" s="30">
        <f t="shared" si="1"/>
        <v>9.720534629404618</v>
      </c>
      <c r="R38" s="43"/>
      <c r="S38" s="4">
        <v>4</v>
      </c>
      <c r="T38" s="55">
        <v>9</v>
      </c>
      <c r="U38" s="9">
        <f>(S38+T38)/(S$36+T$36)</f>
        <v>0.37142857142857144</v>
      </c>
      <c r="V38" s="30">
        <f t="shared" si="2"/>
        <v>13.914160333939847</v>
      </c>
    </row>
    <row r="39" spans="1:22" x14ac:dyDescent="0.25">
      <c r="A39" s="10" t="s">
        <v>14</v>
      </c>
      <c r="B39" s="35"/>
      <c r="C39" s="8" t="s">
        <v>22</v>
      </c>
      <c r="D39" s="12"/>
      <c r="E39" s="20">
        <v>158771</v>
      </c>
      <c r="F39" s="6" t="s">
        <v>6</v>
      </c>
      <c r="G39" s="45"/>
      <c r="H39" s="51">
        <v>13923</v>
      </c>
      <c r="I39" s="6" t="s">
        <v>6</v>
      </c>
      <c r="J39" s="46"/>
      <c r="K39" s="51">
        <v>213</v>
      </c>
      <c r="L39" s="53">
        <v>1</v>
      </c>
      <c r="M39" s="31">
        <f t="shared" si="0"/>
        <v>14.705070142494201</v>
      </c>
      <c r="N39" s="38"/>
      <c r="O39" s="51">
        <v>197</v>
      </c>
      <c r="P39" s="53">
        <v>1</v>
      </c>
      <c r="Q39" s="31">
        <f t="shared" si="1"/>
        <v>12.407807471137676</v>
      </c>
      <c r="R39" s="43"/>
      <c r="S39" s="51">
        <v>12</v>
      </c>
      <c r="T39" s="51">
        <v>6</v>
      </c>
      <c r="U39" s="53">
        <v>1</v>
      </c>
      <c r="V39" s="31">
        <f t="shared" si="2"/>
        <v>12.92824822236587</v>
      </c>
    </row>
    <row r="40" spans="1:22" x14ac:dyDescent="0.25">
      <c r="A40" s="2" t="s">
        <v>278</v>
      </c>
      <c r="B40" s="40"/>
      <c r="C40" s="49">
        <v>7</v>
      </c>
      <c r="D40" s="12"/>
      <c r="E40" s="50">
        <v>103172</v>
      </c>
      <c r="F40" s="19">
        <f>E40/(E$40+E$41)</f>
        <v>0.64981640223970372</v>
      </c>
      <c r="G40" s="41"/>
      <c r="H40" s="52">
        <v>11154</v>
      </c>
      <c r="I40" s="19">
        <f>H40/(H$40+H$41)</f>
        <v>0.80112044817927175</v>
      </c>
      <c r="J40" s="42"/>
      <c r="K40" s="52">
        <v>85</v>
      </c>
      <c r="L40" s="9">
        <f>K40/(K$40+K$41)</f>
        <v>0.39906103286384975</v>
      </c>
      <c r="M40" s="30">
        <f t="shared" si="0"/>
        <v>9.2373231324306122</v>
      </c>
      <c r="N40" s="47"/>
      <c r="O40" s="52">
        <v>88</v>
      </c>
      <c r="P40" s="9">
        <f>O40/O$39</f>
        <v>0.4467005076142132</v>
      </c>
      <c r="Q40" s="30">
        <f t="shared" si="1"/>
        <v>8.5294459737137984</v>
      </c>
      <c r="R40" s="43"/>
      <c r="S40" s="4">
        <v>12</v>
      </c>
      <c r="T40" s="55">
        <v>1</v>
      </c>
      <c r="U40" s="9">
        <f>(S40+T40)/(S$39+T$39)</f>
        <v>0.72222222222222221</v>
      </c>
      <c r="V40" s="30">
        <f t="shared" si="2"/>
        <v>11.655011655011656</v>
      </c>
    </row>
    <row r="41" spans="1:22" x14ac:dyDescent="0.25">
      <c r="A41" s="2" t="s">
        <v>3</v>
      </c>
      <c r="B41" s="40"/>
      <c r="C41" s="49">
        <v>15</v>
      </c>
      <c r="D41" s="12"/>
      <c r="E41" s="50">
        <v>55599</v>
      </c>
      <c r="F41" s="19">
        <f>E41/(E$40+E$41)</f>
        <v>0.35018359776029628</v>
      </c>
      <c r="G41" s="41"/>
      <c r="H41" s="52">
        <v>2769</v>
      </c>
      <c r="I41" s="19">
        <f>H41/(H$40+H$41)</f>
        <v>0.19887955182072828</v>
      </c>
      <c r="J41" s="42"/>
      <c r="K41" s="52">
        <v>128</v>
      </c>
      <c r="L41" s="9">
        <f>K41/(K$40+K$41)</f>
        <v>0.60093896713615025</v>
      </c>
      <c r="M41" s="30">
        <f t="shared" si="0"/>
        <v>24.228657959492711</v>
      </c>
      <c r="N41" s="47"/>
      <c r="O41" s="52">
        <v>109</v>
      </c>
      <c r="P41" s="9">
        <f>O41/O$39</f>
        <v>0.5532994923857868</v>
      </c>
      <c r="Q41" s="30">
        <f t="shared" si="1"/>
        <v>19.604669148725698</v>
      </c>
      <c r="R41" s="43"/>
      <c r="S41" s="4">
        <v>0</v>
      </c>
      <c r="T41" s="55">
        <v>5</v>
      </c>
      <c r="U41" s="9">
        <f>(S41+T41)/(S$39+T$39)</f>
        <v>0.27777777777777779</v>
      </c>
      <c r="V41" s="30">
        <f t="shared" si="2"/>
        <v>18.057060310581438</v>
      </c>
    </row>
    <row r="42" spans="1:22" x14ac:dyDescent="0.25">
      <c r="C42" s="5"/>
      <c r="Q42" s="23"/>
      <c r="R42" s="24"/>
      <c r="T42" s="26"/>
    </row>
    <row r="43" spans="1:22" x14ac:dyDescent="0.25">
      <c r="A43" s="25" t="s">
        <v>296</v>
      </c>
      <c r="Q43" s="23"/>
      <c r="R43" s="24"/>
      <c r="T43" s="26"/>
    </row>
    <row r="44" spans="1:22" x14ac:dyDescent="0.25">
      <c r="A44" s="68" t="s">
        <v>285</v>
      </c>
      <c r="Q44" s="23"/>
      <c r="R44" s="24"/>
      <c r="T44" s="26"/>
    </row>
    <row r="45" spans="1:22" x14ac:dyDescent="0.25">
      <c r="A45" s="68" t="s">
        <v>327</v>
      </c>
      <c r="R45" s="24"/>
    </row>
    <row r="46" spans="1:22" x14ac:dyDescent="0.25">
      <c r="A46" s="68" t="s">
        <v>286</v>
      </c>
    </row>
    <row r="47" spans="1:22" x14ac:dyDescent="0.25">
      <c r="A47" s="68" t="s">
        <v>326</v>
      </c>
    </row>
    <row r="48" spans="1:22" x14ac:dyDescent="0.25">
      <c r="A48" s="68" t="s">
        <v>284</v>
      </c>
    </row>
    <row r="49" spans="1:25" x14ac:dyDescent="0.25">
      <c r="A49" s="68" t="s">
        <v>328</v>
      </c>
    </row>
    <row r="50" spans="1:25" x14ac:dyDescent="0.25">
      <c r="A50" s="122" t="s">
        <v>307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</sheetData>
  <mergeCells count="4">
    <mergeCell ref="C3:I3"/>
    <mergeCell ref="K3:M3"/>
    <mergeCell ref="O3:Q3"/>
    <mergeCell ref="S3:V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9" orientation="landscape" r:id="rId1"/>
  <headerFooter>
    <oddHeader>&amp;L&amp;G</oddHeader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80" zoomScaleNormal="80" workbookViewId="0">
      <selection activeCell="Z1" sqref="Z1:Z1048576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7.7109375" customWidth="1"/>
  </cols>
  <sheetData>
    <row r="1" spans="1:27" ht="21" x14ac:dyDescent="0.35">
      <c r="A1" s="48" t="s">
        <v>322</v>
      </c>
      <c r="C1" s="27"/>
      <c r="G1" s="3"/>
    </row>
    <row r="2" spans="1:27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7" s="80" customFormat="1" ht="17.100000000000001" customHeight="1" x14ac:dyDescent="0.25">
      <c r="A6" s="57">
        <v>170902</v>
      </c>
      <c r="B6" s="57" t="s">
        <v>277</v>
      </c>
      <c r="C6" s="58" t="s">
        <v>213</v>
      </c>
      <c r="D6" s="74">
        <v>1</v>
      </c>
      <c r="E6" s="120">
        <v>18906</v>
      </c>
      <c r="F6" s="120">
        <v>2064</v>
      </c>
      <c r="G6" s="59"/>
      <c r="H6" s="74">
        <v>11</v>
      </c>
      <c r="I6" s="109">
        <v>1531.090909090909</v>
      </c>
      <c r="J6" s="74">
        <v>11</v>
      </c>
      <c r="K6" s="109">
        <v>1718.7272727272727</v>
      </c>
      <c r="L6" s="74">
        <v>1</v>
      </c>
      <c r="M6" s="74">
        <v>1</v>
      </c>
      <c r="N6" s="59"/>
      <c r="O6" s="76">
        <v>37.055727554179569</v>
      </c>
      <c r="P6" s="76">
        <v>38.503003003003002</v>
      </c>
      <c r="Q6" s="76">
        <v>47.688848920863308</v>
      </c>
      <c r="R6" s="75">
        <v>50.003629764065337</v>
      </c>
      <c r="S6" s="76">
        <v>16.900763358778626</v>
      </c>
      <c r="T6" s="76">
        <v>10.171032357473035</v>
      </c>
      <c r="U6" s="76">
        <v>17.421135646687699</v>
      </c>
      <c r="V6" s="75">
        <v>22.544426494345718</v>
      </c>
      <c r="W6" s="76">
        <v>21.061403508771932</v>
      </c>
      <c r="X6" s="76">
        <v>16.638655462184875</v>
      </c>
      <c r="Y6" s="76">
        <v>26.726315789473684</v>
      </c>
      <c r="Z6" s="75">
        <v>29.254716981132077</v>
      </c>
      <c r="AA6" s="59"/>
    </row>
    <row r="7" spans="1:27" s="80" customFormat="1" ht="17.100000000000001" customHeight="1" x14ac:dyDescent="0.25">
      <c r="A7" s="57">
        <v>170903</v>
      </c>
      <c r="B7" s="57" t="s">
        <v>277</v>
      </c>
      <c r="C7" s="58" t="s">
        <v>214</v>
      </c>
      <c r="D7" s="74">
        <v>1</v>
      </c>
      <c r="E7" s="120">
        <v>15100</v>
      </c>
      <c r="F7" s="120">
        <v>1466</v>
      </c>
      <c r="G7" s="59"/>
      <c r="H7" s="74">
        <v>9</v>
      </c>
      <c r="I7" s="109">
        <v>1514.8888888888889</v>
      </c>
      <c r="J7" s="74">
        <v>10</v>
      </c>
      <c r="K7" s="109">
        <v>1510</v>
      </c>
      <c r="L7" s="74">
        <v>1</v>
      </c>
      <c r="M7" s="74">
        <v>0</v>
      </c>
      <c r="N7" s="59"/>
      <c r="O7" s="76">
        <v>36.094696969696969</v>
      </c>
      <c r="P7" s="76">
        <v>37.562949640287769</v>
      </c>
      <c r="Q7" s="76">
        <v>44.652654867256636</v>
      </c>
      <c r="R7" s="75">
        <v>42.305447470817121</v>
      </c>
      <c r="S7" s="76">
        <v>15.828125</v>
      </c>
      <c r="T7" s="76">
        <v>11.330479452054794</v>
      </c>
      <c r="U7" s="76">
        <v>12.807308970099667</v>
      </c>
      <c r="V7" s="75">
        <v>14.558181818181819</v>
      </c>
      <c r="W7" s="76">
        <v>26.920634920634921</v>
      </c>
      <c r="X7" s="76">
        <v>20.548387096774192</v>
      </c>
      <c r="Y7" s="76">
        <v>16.659574468085108</v>
      </c>
      <c r="Z7" s="75">
        <v>15.913461538461538</v>
      </c>
      <c r="AA7" s="59"/>
    </row>
    <row r="8" spans="1:27" s="80" customFormat="1" ht="17.100000000000001" customHeight="1" x14ac:dyDescent="0.25">
      <c r="A8" s="57">
        <v>170906</v>
      </c>
      <c r="B8" s="57" t="s">
        <v>277</v>
      </c>
      <c r="C8" s="58" t="s">
        <v>215</v>
      </c>
      <c r="D8" s="74">
        <v>1</v>
      </c>
      <c r="E8" s="120">
        <v>18730</v>
      </c>
      <c r="F8" s="120">
        <v>1673</v>
      </c>
      <c r="G8" s="59"/>
      <c r="H8" s="74">
        <v>12</v>
      </c>
      <c r="I8" s="109">
        <v>1421.4166666666667</v>
      </c>
      <c r="J8" s="74">
        <v>13</v>
      </c>
      <c r="K8" s="109">
        <v>1440.7692307692307</v>
      </c>
      <c r="L8" s="74">
        <v>1</v>
      </c>
      <c r="M8" s="74">
        <v>1</v>
      </c>
      <c r="N8" s="59"/>
      <c r="O8" s="76">
        <v>39.850282485875709</v>
      </c>
      <c r="P8" s="76">
        <v>38.964334705075444</v>
      </c>
      <c r="Q8" s="76">
        <v>48.274844720496894</v>
      </c>
      <c r="R8" s="75">
        <v>46.581039755351682</v>
      </c>
      <c r="S8" s="76">
        <v>19.310087173100872</v>
      </c>
      <c r="T8" s="76">
        <v>13.972903225806451</v>
      </c>
      <c r="U8" s="76">
        <v>18.76923076923077</v>
      </c>
      <c r="V8" s="75">
        <v>22.304285714285715</v>
      </c>
      <c r="W8" s="76">
        <v>15.008264462809917</v>
      </c>
      <c r="X8" s="76">
        <v>13.821138211382113</v>
      </c>
      <c r="Y8" s="76">
        <v>17.2265625</v>
      </c>
      <c r="Z8" s="75">
        <v>23.376237623762375</v>
      </c>
      <c r="AA8" s="59"/>
    </row>
    <row r="9" spans="1:27" s="80" customFormat="1" ht="17.100000000000001" customHeight="1" x14ac:dyDescent="0.25">
      <c r="A9" s="57">
        <v>170907</v>
      </c>
      <c r="B9" s="57" t="s">
        <v>277</v>
      </c>
      <c r="C9" s="58" t="s">
        <v>216</v>
      </c>
      <c r="D9" s="74">
        <v>1</v>
      </c>
      <c r="E9" s="120">
        <v>25424</v>
      </c>
      <c r="F9" s="120">
        <v>3348</v>
      </c>
      <c r="G9" s="59"/>
      <c r="H9" s="74">
        <v>15</v>
      </c>
      <c r="I9" s="109">
        <v>1471.7333333333333</v>
      </c>
      <c r="J9" s="74">
        <v>16</v>
      </c>
      <c r="K9" s="109">
        <v>1589</v>
      </c>
      <c r="L9" s="74">
        <v>3</v>
      </c>
      <c r="M9" s="74">
        <v>0</v>
      </c>
      <c r="N9" s="59"/>
      <c r="O9" s="76">
        <v>33.563230605738575</v>
      </c>
      <c r="P9" s="76">
        <v>37.489707475622971</v>
      </c>
      <c r="Q9" s="76">
        <v>50.37762237762238</v>
      </c>
      <c r="R9" s="75">
        <v>49.673177083333336</v>
      </c>
      <c r="S9" s="76">
        <v>18.191191191191191</v>
      </c>
      <c r="T9" s="76">
        <v>17.105042016806724</v>
      </c>
      <c r="U9" s="76">
        <v>17.089641434262948</v>
      </c>
      <c r="V9" s="75">
        <v>21.120441988950276</v>
      </c>
      <c r="W9" s="76">
        <v>21.393617021276597</v>
      </c>
      <c r="X9" s="76">
        <v>16.634408602150536</v>
      </c>
      <c r="Y9" s="76">
        <v>21.881081081081081</v>
      </c>
      <c r="Z9" s="75">
        <v>29.035714285714285</v>
      </c>
      <c r="AA9" s="59"/>
    </row>
    <row r="10" spans="1:27" s="81" customFormat="1" ht="17.100000000000001" customHeight="1" x14ac:dyDescent="0.25">
      <c r="A10" s="57">
        <v>170909</v>
      </c>
      <c r="B10" s="57" t="s">
        <v>276</v>
      </c>
      <c r="C10" s="58" t="s">
        <v>217</v>
      </c>
      <c r="D10" s="74">
        <v>3</v>
      </c>
      <c r="E10" s="120">
        <v>28577</v>
      </c>
      <c r="F10" s="120">
        <v>4082</v>
      </c>
      <c r="G10" s="59"/>
      <c r="H10" s="74">
        <v>15</v>
      </c>
      <c r="I10" s="109">
        <v>1633</v>
      </c>
      <c r="J10" s="74">
        <v>15</v>
      </c>
      <c r="K10" s="109">
        <v>1905.1333333333334</v>
      </c>
      <c r="L10" s="74">
        <v>3</v>
      </c>
      <c r="M10" s="74">
        <v>1</v>
      </c>
      <c r="N10" s="59"/>
      <c r="O10" s="76">
        <v>34.302997858672377</v>
      </c>
      <c r="P10" s="76">
        <v>35.41988950276243</v>
      </c>
      <c r="Q10" s="76">
        <v>36.900523560209422</v>
      </c>
      <c r="R10" s="75">
        <v>46.511842105263156</v>
      </c>
      <c r="S10" s="76">
        <v>16.827906976744185</v>
      </c>
      <c r="T10" s="76">
        <v>11.400506970849175</v>
      </c>
      <c r="U10" s="76">
        <v>12.738148984198645</v>
      </c>
      <c r="V10" s="75">
        <v>20.974874371859297</v>
      </c>
      <c r="W10" s="76">
        <v>19.539682539682541</v>
      </c>
      <c r="X10" s="76">
        <v>16.469135802469136</v>
      </c>
      <c r="Y10" s="76">
        <v>20.957692307692309</v>
      </c>
      <c r="Z10" s="75">
        <v>26.49537037037037</v>
      </c>
      <c r="AA10" s="59"/>
    </row>
    <row r="11" spans="1:27" s="80" customFormat="1" ht="17.100000000000001" customHeight="1" x14ac:dyDescent="0.25">
      <c r="A11" s="57">
        <v>170910</v>
      </c>
      <c r="B11" s="57" t="s">
        <v>276</v>
      </c>
      <c r="C11" s="58" t="s">
        <v>218</v>
      </c>
      <c r="D11" s="74">
        <v>15</v>
      </c>
      <c r="E11" s="120">
        <v>2634</v>
      </c>
      <c r="F11" s="120">
        <v>148</v>
      </c>
      <c r="G11" s="59"/>
      <c r="H11" s="74">
        <v>5</v>
      </c>
      <c r="I11" s="109">
        <v>497.2</v>
      </c>
      <c r="J11" s="74">
        <v>4</v>
      </c>
      <c r="K11" s="109">
        <v>658.5</v>
      </c>
      <c r="L11" s="74">
        <v>0</v>
      </c>
      <c r="M11" s="74">
        <v>0</v>
      </c>
      <c r="N11" s="59"/>
      <c r="O11" s="76">
        <v>24.255813953488371</v>
      </c>
      <c r="P11" s="76">
        <v>21.18954248366013</v>
      </c>
      <c r="Q11" s="76">
        <v>20.996794871794872</v>
      </c>
      <c r="R11" s="75">
        <v>21.440433212996389</v>
      </c>
      <c r="S11" s="76">
        <v>10.577092511013216</v>
      </c>
      <c r="T11" s="76">
        <v>10.797413793103448</v>
      </c>
      <c r="U11" s="76">
        <v>13.146017699115044</v>
      </c>
      <c r="V11" s="75">
        <v>16.938679245283019</v>
      </c>
      <c r="W11" s="76">
        <v>0</v>
      </c>
      <c r="X11" s="76">
        <v>0</v>
      </c>
      <c r="Y11" s="76">
        <v>0</v>
      </c>
      <c r="Z11" s="75">
        <v>0</v>
      </c>
      <c r="AA11" s="59"/>
    </row>
    <row r="12" spans="1:27" s="80" customFormat="1" ht="17.100000000000001" customHeight="1" x14ac:dyDescent="0.25">
      <c r="A12" s="57">
        <v>170913</v>
      </c>
      <c r="B12" s="57" t="s">
        <v>276</v>
      </c>
      <c r="C12" s="58" t="s">
        <v>219</v>
      </c>
      <c r="D12" s="74">
        <v>14</v>
      </c>
      <c r="E12" s="120">
        <v>6560</v>
      </c>
      <c r="F12" s="120">
        <v>648</v>
      </c>
      <c r="G12" s="59"/>
      <c r="H12" s="74">
        <v>8</v>
      </c>
      <c r="I12" s="109">
        <v>739</v>
      </c>
      <c r="J12" s="74">
        <v>7</v>
      </c>
      <c r="K12" s="109">
        <v>937.14285714285711</v>
      </c>
      <c r="L12" s="74">
        <v>0</v>
      </c>
      <c r="M12" s="74">
        <v>1</v>
      </c>
      <c r="N12" s="59"/>
      <c r="O12" s="76">
        <v>24.008810572687224</v>
      </c>
      <c r="P12" s="76">
        <v>21.967032967032967</v>
      </c>
      <c r="Q12" s="76">
        <v>26.267156862745097</v>
      </c>
      <c r="R12" s="75">
        <v>31.70471464019851</v>
      </c>
      <c r="S12" s="76">
        <v>10.672176308539944</v>
      </c>
      <c r="T12" s="76">
        <v>7.5971731448763249</v>
      </c>
      <c r="U12" s="76">
        <v>8.9706666666666663</v>
      </c>
      <c r="V12" s="75">
        <v>14.225705329153605</v>
      </c>
      <c r="W12" s="76">
        <v>26.822580645161292</v>
      </c>
      <c r="X12" s="76">
        <v>25.79032258064516</v>
      </c>
      <c r="Y12" s="76">
        <v>28.651515151515152</v>
      </c>
      <c r="Z12" s="75">
        <v>34.135593220338983</v>
      </c>
      <c r="AA12" s="59"/>
    </row>
    <row r="13" spans="1:27" s="80" customFormat="1" ht="17.100000000000001" customHeight="1" x14ac:dyDescent="0.25">
      <c r="A13" s="57">
        <v>170914</v>
      </c>
      <c r="B13" s="57" t="s">
        <v>276</v>
      </c>
      <c r="C13" s="58" t="s">
        <v>220</v>
      </c>
      <c r="D13" s="74">
        <v>15</v>
      </c>
      <c r="E13" s="120">
        <v>1909</v>
      </c>
      <c r="F13" s="120">
        <v>95</v>
      </c>
      <c r="G13" s="59"/>
      <c r="H13" s="74">
        <v>5</v>
      </c>
      <c r="I13" s="109">
        <v>362.8</v>
      </c>
      <c r="J13" s="74">
        <v>3</v>
      </c>
      <c r="K13" s="109">
        <v>636.33333333333337</v>
      </c>
      <c r="L13" s="74">
        <v>0</v>
      </c>
      <c r="M13" s="74">
        <v>0</v>
      </c>
      <c r="N13" s="59"/>
      <c r="O13" s="76">
        <v>17.772058823529413</v>
      </c>
      <c r="P13" s="76">
        <v>16.742857142857144</v>
      </c>
      <c r="Q13" s="76">
        <v>18.454225352112676</v>
      </c>
      <c r="R13" s="75">
        <v>16.725806451612904</v>
      </c>
      <c r="S13" s="76">
        <v>6.9230769230769234</v>
      </c>
      <c r="T13" s="76">
        <v>5.5454545454545459</v>
      </c>
      <c r="U13" s="76">
        <v>8.8762886597938149</v>
      </c>
      <c r="V13" s="75">
        <v>13.630681818181818</v>
      </c>
      <c r="W13" s="76">
        <v>0</v>
      </c>
      <c r="X13" s="76">
        <v>0</v>
      </c>
      <c r="Y13" s="76">
        <v>0</v>
      </c>
      <c r="Z13" s="75">
        <v>0</v>
      </c>
      <c r="AA13" s="59"/>
    </row>
    <row r="14" spans="1:27" s="80" customFormat="1" ht="17.100000000000001" customHeight="1" x14ac:dyDescent="0.25">
      <c r="A14" s="57">
        <v>170915</v>
      </c>
      <c r="B14" s="57" t="s">
        <v>277</v>
      </c>
      <c r="C14" s="58" t="s">
        <v>221</v>
      </c>
      <c r="D14" s="74">
        <v>1</v>
      </c>
      <c r="E14" s="120">
        <v>28699</v>
      </c>
      <c r="F14" s="120">
        <v>3447</v>
      </c>
      <c r="G14" s="59"/>
      <c r="H14" s="74">
        <v>16</v>
      </c>
      <c r="I14" s="109">
        <v>1578.25</v>
      </c>
      <c r="J14" s="74">
        <v>17</v>
      </c>
      <c r="K14" s="109">
        <v>1688.1764705882354</v>
      </c>
      <c r="L14" s="74">
        <v>3</v>
      </c>
      <c r="M14" s="74">
        <v>1</v>
      </c>
      <c r="N14" s="59"/>
      <c r="O14" s="76">
        <v>33.646353646353646</v>
      </c>
      <c r="P14" s="76">
        <v>36.502020202020205</v>
      </c>
      <c r="Q14" s="76">
        <v>34.618816682832204</v>
      </c>
      <c r="R14" s="75">
        <v>40.757250268528466</v>
      </c>
      <c r="S14" s="76">
        <v>16.592242194891202</v>
      </c>
      <c r="T14" s="76">
        <v>13.353815659068385</v>
      </c>
      <c r="U14" s="76">
        <v>14.738188976377952</v>
      </c>
      <c r="V14" s="75">
        <v>24.320775026910656</v>
      </c>
      <c r="W14" s="76">
        <v>17.157258064516128</v>
      </c>
      <c r="X14" s="76">
        <v>13.040650406504065</v>
      </c>
      <c r="Y14" s="76">
        <v>17.262008733624455</v>
      </c>
      <c r="Z14" s="75">
        <v>24.278106508875741</v>
      </c>
      <c r="AA14" s="59"/>
    </row>
    <row r="15" spans="1:27" s="80" customFormat="1" ht="17.100000000000001" customHeight="1" x14ac:dyDescent="0.25">
      <c r="A15" s="57">
        <v>170916</v>
      </c>
      <c r="B15" s="57" t="s">
        <v>276</v>
      </c>
      <c r="C15" s="58" t="s">
        <v>222</v>
      </c>
      <c r="D15" s="74">
        <v>6</v>
      </c>
      <c r="E15" s="120">
        <v>22764</v>
      </c>
      <c r="F15" s="120">
        <v>4499</v>
      </c>
      <c r="G15" s="59"/>
      <c r="H15" s="74">
        <v>12</v>
      </c>
      <c r="I15" s="109">
        <v>1522.0833333333333</v>
      </c>
      <c r="J15" s="74">
        <v>10</v>
      </c>
      <c r="K15" s="109">
        <v>2276.4</v>
      </c>
      <c r="L15" s="74">
        <v>1</v>
      </c>
      <c r="M15" s="74">
        <v>3</v>
      </c>
      <c r="N15" s="59"/>
      <c r="O15" s="76">
        <v>33.3997113997114</v>
      </c>
      <c r="P15" s="76">
        <v>37.937226277372261</v>
      </c>
      <c r="Q15" s="76">
        <v>41.150072150072148</v>
      </c>
      <c r="R15" s="75">
        <v>42.258566978193144</v>
      </c>
      <c r="S15" s="76">
        <v>14.790492957746478</v>
      </c>
      <c r="T15" s="76">
        <v>13.614814814814816</v>
      </c>
      <c r="U15" s="76">
        <v>14.840989399293287</v>
      </c>
      <c r="V15" s="75">
        <v>20.589041095890412</v>
      </c>
      <c r="W15" s="76">
        <v>20.616666666666667</v>
      </c>
      <c r="X15" s="76">
        <v>20.434389140271492</v>
      </c>
      <c r="Y15" s="76">
        <v>24.061135371179038</v>
      </c>
      <c r="Z15" s="75">
        <v>25.28125</v>
      </c>
      <c r="AA15" s="59"/>
    </row>
    <row r="16" spans="1:27" s="80" customFormat="1" ht="17.100000000000001" customHeight="1" x14ac:dyDescent="0.25">
      <c r="A16" s="57">
        <v>170919</v>
      </c>
      <c r="B16" s="57" t="s">
        <v>277</v>
      </c>
      <c r="C16" s="58" t="s">
        <v>223</v>
      </c>
      <c r="D16" s="74">
        <v>3</v>
      </c>
      <c r="E16" s="120">
        <v>22249</v>
      </c>
      <c r="F16" s="120">
        <v>3202</v>
      </c>
      <c r="G16" s="59"/>
      <c r="H16" s="74">
        <v>12</v>
      </c>
      <c r="I16" s="109">
        <v>1587.25</v>
      </c>
      <c r="J16" s="74">
        <v>12</v>
      </c>
      <c r="K16" s="109">
        <v>1854.0833333333333</v>
      </c>
      <c r="L16" s="74">
        <v>3</v>
      </c>
      <c r="M16" s="74">
        <v>0</v>
      </c>
      <c r="N16" s="59"/>
      <c r="O16" s="76">
        <v>37.442384105960265</v>
      </c>
      <c r="P16" s="76">
        <v>35.237903225806448</v>
      </c>
      <c r="Q16" s="76">
        <v>37.711313394018205</v>
      </c>
      <c r="R16" s="75">
        <v>41.984195402298852</v>
      </c>
      <c r="S16" s="76">
        <v>17.936022253129348</v>
      </c>
      <c r="T16" s="76">
        <v>12.717514124293785</v>
      </c>
      <c r="U16" s="76">
        <v>15.511041009463723</v>
      </c>
      <c r="V16" s="75">
        <v>23.577338129496404</v>
      </c>
      <c r="W16" s="76">
        <v>22.322222222222223</v>
      </c>
      <c r="X16" s="76">
        <v>16.037634408602152</v>
      </c>
      <c r="Y16" s="76">
        <v>19.546391752577321</v>
      </c>
      <c r="Z16" s="75">
        <v>25.951807228915662</v>
      </c>
      <c r="AA16" s="59"/>
    </row>
    <row r="17" spans="1:27" s="80" customFormat="1" ht="17.100000000000001" customHeight="1" x14ac:dyDescent="0.25">
      <c r="A17" s="57">
        <v>170920</v>
      </c>
      <c r="B17" s="57" t="s">
        <v>276</v>
      </c>
      <c r="C17" s="58" t="s">
        <v>224</v>
      </c>
      <c r="D17" s="74">
        <v>22</v>
      </c>
      <c r="E17" s="120">
        <v>11487</v>
      </c>
      <c r="F17" s="120">
        <v>1198</v>
      </c>
      <c r="G17" s="59"/>
      <c r="H17" s="74">
        <v>12</v>
      </c>
      <c r="I17" s="109">
        <v>857.41666666666663</v>
      </c>
      <c r="J17" s="74">
        <v>10</v>
      </c>
      <c r="K17" s="109">
        <v>1148.7</v>
      </c>
      <c r="L17" s="74">
        <v>0</v>
      </c>
      <c r="M17" s="74">
        <v>1</v>
      </c>
      <c r="N17" s="59"/>
      <c r="O17" s="76">
        <v>27.082212257100149</v>
      </c>
      <c r="P17" s="76">
        <v>22.236914600550964</v>
      </c>
      <c r="Q17" s="76">
        <v>26.657263751763047</v>
      </c>
      <c r="R17" s="75">
        <v>29.654576856649395</v>
      </c>
      <c r="S17" s="76">
        <v>15.089053803339517</v>
      </c>
      <c r="T17" s="76">
        <v>10.718</v>
      </c>
      <c r="U17" s="76">
        <v>12.839015151515152</v>
      </c>
      <c r="V17" s="75">
        <v>21.717149220489979</v>
      </c>
      <c r="W17" s="76">
        <v>28.031746031746032</v>
      </c>
      <c r="X17" s="76">
        <v>24.936507936507937</v>
      </c>
      <c r="Y17" s="76">
        <v>35.203125</v>
      </c>
      <c r="Z17" s="75">
        <v>33.711864406779661</v>
      </c>
      <c r="AA17" s="59"/>
    </row>
    <row r="18" spans="1:27" s="80" customFormat="1" ht="17.100000000000001" customHeight="1" x14ac:dyDescent="0.25">
      <c r="A18" s="57">
        <v>170924</v>
      </c>
      <c r="B18" s="57" t="s">
        <v>276</v>
      </c>
      <c r="C18" s="58" t="s">
        <v>225</v>
      </c>
      <c r="D18" s="74">
        <v>13</v>
      </c>
      <c r="E18" s="120">
        <v>2181</v>
      </c>
      <c r="F18" s="120">
        <v>156</v>
      </c>
      <c r="G18" s="59"/>
      <c r="H18" s="74">
        <v>5</v>
      </c>
      <c r="I18" s="109">
        <v>405</v>
      </c>
      <c r="J18" s="74">
        <v>4</v>
      </c>
      <c r="K18" s="109">
        <v>545.25</v>
      </c>
      <c r="L18" s="74">
        <v>0</v>
      </c>
      <c r="M18" s="74">
        <v>0</v>
      </c>
      <c r="N18" s="59"/>
      <c r="O18" s="76">
        <v>21.572953736654803</v>
      </c>
      <c r="P18" s="76">
        <v>17.655737704918032</v>
      </c>
      <c r="Q18" s="76">
        <v>19.029126213592232</v>
      </c>
      <c r="R18" s="75">
        <v>22.116935483870968</v>
      </c>
      <c r="S18" s="76">
        <v>8.32258064516129</v>
      </c>
      <c r="T18" s="76">
        <v>6.7368421052631575</v>
      </c>
      <c r="U18" s="76">
        <v>8.776371308016877</v>
      </c>
      <c r="V18" s="75">
        <v>11.75</v>
      </c>
      <c r="W18" s="76">
        <v>0</v>
      </c>
      <c r="X18" s="76">
        <v>0</v>
      </c>
      <c r="Y18" s="76">
        <v>0</v>
      </c>
      <c r="Z18" s="75">
        <v>0</v>
      </c>
      <c r="AA18" s="59"/>
    </row>
    <row r="19" spans="1:27" s="80" customFormat="1" ht="17.100000000000001" customHeight="1" x14ac:dyDescent="0.25">
      <c r="A19" s="57">
        <v>170925</v>
      </c>
      <c r="B19" s="57" t="s">
        <v>276</v>
      </c>
      <c r="C19" s="58" t="s">
        <v>226</v>
      </c>
      <c r="D19" s="74">
        <v>18</v>
      </c>
      <c r="E19" s="120">
        <v>2292</v>
      </c>
      <c r="F19" s="120">
        <v>139</v>
      </c>
      <c r="G19" s="59"/>
      <c r="H19" s="74">
        <v>5</v>
      </c>
      <c r="I19" s="109">
        <v>430.6</v>
      </c>
      <c r="J19" s="74">
        <v>4</v>
      </c>
      <c r="K19" s="109">
        <v>573</v>
      </c>
      <c r="L19" s="74">
        <v>0</v>
      </c>
      <c r="M19" s="74">
        <v>0</v>
      </c>
      <c r="N19" s="59"/>
      <c r="O19" s="76">
        <v>20.739436619718308</v>
      </c>
      <c r="P19" s="76">
        <v>20.531598513011151</v>
      </c>
      <c r="Q19" s="76">
        <v>22.541516245487365</v>
      </c>
      <c r="R19" s="75">
        <v>25.01171875</v>
      </c>
      <c r="S19" s="76">
        <v>10.046082949308756</v>
      </c>
      <c r="T19" s="76">
        <v>9.1962616822429908</v>
      </c>
      <c r="U19" s="76">
        <v>10.852173913043478</v>
      </c>
      <c r="V19" s="75">
        <v>16.336633663366335</v>
      </c>
      <c r="W19" s="76">
        <v>0</v>
      </c>
      <c r="X19" s="76">
        <v>0</v>
      </c>
      <c r="Y19" s="76">
        <v>0</v>
      </c>
      <c r="Z19" s="75">
        <v>0</v>
      </c>
      <c r="AA19" s="59"/>
    </row>
    <row r="20" spans="1:27" s="80" customFormat="1" ht="17.100000000000001" customHeight="1" x14ac:dyDescent="0.25">
      <c r="A20" s="57">
        <v>170926</v>
      </c>
      <c r="B20" s="57" t="s">
        <v>276</v>
      </c>
      <c r="C20" s="58" t="s">
        <v>227</v>
      </c>
      <c r="D20" s="74">
        <v>5</v>
      </c>
      <c r="E20" s="120">
        <v>8716</v>
      </c>
      <c r="F20" s="120">
        <v>1647</v>
      </c>
      <c r="G20" s="59"/>
      <c r="H20" s="74">
        <v>5</v>
      </c>
      <c r="I20" s="109">
        <v>1413.8</v>
      </c>
      <c r="J20" s="74">
        <v>5</v>
      </c>
      <c r="K20" s="109">
        <v>1743.2</v>
      </c>
      <c r="L20" s="74">
        <v>1</v>
      </c>
      <c r="M20" s="74">
        <v>1</v>
      </c>
      <c r="N20" s="59"/>
      <c r="O20" s="76">
        <v>39.867313915857608</v>
      </c>
      <c r="P20" s="76">
        <v>42.019607843137258</v>
      </c>
      <c r="Q20" s="76">
        <v>39.304615384615381</v>
      </c>
      <c r="R20" s="75">
        <v>46.651567944250871</v>
      </c>
      <c r="S20" s="76">
        <v>19.929487179487179</v>
      </c>
      <c r="T20" s="76">
        <v>16.881578947368421</v>
      </c>
      <c r="U20" s="76">
        <v>18.07523510971787</v>
      </c>
      <c r="V20" s="75">
        <v>27.275862068965516</v>
      </c>
      <c r="W20" s="76">
        <v>19.071428571428573</v>
      </c>
      <c r="X20" s="76">
        <v>19.991869918699187</v>
      </c>
      <c r="Y20" s="76">
        <v>17.507575757575758</v>
      </c>
      <c r="Z20" s="75">
        <v>17.949579831932773</v>
      </c>
      <c r="AA20" s="59"/>
    </row>
    <row r="21" spans="1:27" s="80" customFormat="1" ht="17.100000000000001" customHeight="1" x14ac:dyDescent="0.25">
      <c r="A21" s="57">
        <v>170927</v>
      </c>
      <c r="B21" s="57" t="s">
        <v>277</v>
      </c>
      <c r="C21" s="58" t="s">
        <v>228</v>
      </c>
      <c r="D21" s="74">
        <v>2</v>
      </c>
      <c r="E21" s="120">
        <v>26238</v>
      </c>
      <c r="F21" s="120">
        <v>3518</v>
      </c>
      <c r="G21" s="59"/>
      <c r="H21" s="74">
        <v>16</v>
      </c>
      <c r="I21" s="109">
        <v>1420</v>
      </c>
      <c r="J21" s="74">
        <v>16</v>
      </c>
      <c r="K21" s="109">
        <v>1639.875</v>
      </c>
      <c r="L21" s="74">
        <v>2</v>
      </c>
      <c r="M21" s="74">
        <v>2</v>
      </c>
      <c r="N21" s="59"/>
      <c r="O21" s="76">
        <v>40.758314855875831</v>
      </c>
      <c r="P21" s="76">
        <v>39.55104166666667</v>
      </c>
      <c r="Q21" s="76">
        <v>47.329588014981276</v>
      </c>
      <c r="R21" s="75">
        <v>47.452606635071092</v>
      </c>
      <c r="S21" s="76">
        <v>19.23199152542373</v>
      </c>
      <c r="T21" s="76">
        <v>13.718969555035128</v>
      </c>
      <c r="U21" s="76">
        <v>20.21802002224694</v>
      </c>
      <c r="V21" s="75">
        <v>23.847596717467759</v>
      </c>
      <c r="W21" s="76">
        <v>23.234567901234566</v>
      </c>
      <c r="X21" s="76">
        <v>19.908333333333335</v>
      </c>
      <c r="Y21" s="76">
        <v>26.024875621890548</v>
      </c>
      <c r="Z21" s="75">
        <v>30.375661375661377</v>
      </c>
      <c r="AA21" s="59"/>
    </row>
    <row r="22" spans="1:27" s="80" customFormat="1" ht="17.100000000000001" customHeight="1" x14ac:dyDescent="0.25">
      <c r="A22" s="57">
        <v>170928</v>
      </c>
      <c r="B22" s="57" t="s">
        <v>277</v>
      </c>
      <c r="C22" s="58" t="s">
        <v>229</v>
      </c>
      <c r="D22" s="74">
        <v>1</v>
      </c>
      <c r="E22" s="120">
        <v>18888</v>
      </c>
      <c r="F22" s="120">
        <v>2673</v>
      </c>
      <c r="G22" s="59"/>
      <c r="H22" s="74">
        <v>11</v>
      </c>
      <c r="I22" s="109">
        <v>1474.090909090909</v>
      </c>
      <c r="J22" s="74">
        <v>12</v>
      </c>
      <c r="K22" s="109">
        <v>1574</v>
      </c>
      <c r="L22" s="74">
        <v>2</v>
      </c>
      <c r="M22" s="74">
        <v>1</v>
      </c>
      <c r="N22" s="59"/>
      <c r="O22" s="76">
        <v>35.859304084720122</v>
      </c>
      <c r="P22" s="76">
        <v>36.273529411764706</v>
      </c>
      <c r="Q22" s="76">
        <v>45.202360876897131</v>
      </c>
      <c r="R22" s="75">
        <v>44.088135593220336</v>
      </c>
      <c r="S22" s="76">
        <v>20.336122733612275</v>
      </c>
      <c r="T22" s="76">
        <v>13.31638418079096</v>
      </c>
      <c r="U22" s="76">
        <v>16.934848484848484</v>
      </c>
      <c r="V22" s="75">
        <v>20.924924924924923</v>
      </c>
      <c r="W22" s="76">
        <v>22.506097560975611</v>
      </c>
      <c r="X22" s="76">
        <v>22.759124087591243</v>
      </c>
      <c r="Y22" s="76">
        <v>28.888888888888889</v>
      </c>
      <c r="Z22" s="75">
        <v>32.92537313432836</v>
      </c>
      <c r="AA22" s="59"/>
    </row>
    <row r="23" spans="1:27" s="82" customFormat="1" ht="17.100000000000001" customHeight="1" x14ac:dyDescent="0.25">
      <c r="A23" s="69"/>
      <c r="B23" s="69"/>
      <c r="C23" s="69" t="s">
        <v>291</v>
      </c>
      <c r="D23" s="70"/>
      <c r="E23" s="112"/>
      <c r="F23" s="112"/>
      <c r="G23" s="70"/>
      <c r="H23" s="70"/>
      <c r="I23" s="112"/>
      <c r="J23" s="70"/>
      <c r="K23" s="145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83"/>
    </row>
    <row r="24" spans="1:27" s="80" customFormat="1" ht="17.100000000000001" customHeight="1" x14ac:dyDescent="0.25">
      <c r="A24" s="57"/>
      <c r="B24" s="57" t="s">
        <v>277</v>
      </c>
      <c r="C24" s="58"/>
      <c r="D24" s="59"/>
      <c r="E24" s="119">
        <v>174234</v>
      </c>
      <c r="F24" s="119">
        <v>21391</v>
      </c>
      <c r="G24" s="60"/>
      <c r="H24" s="77">
        <v>102</v>
      </c>
      <c r="I24" s="109">
        <v>1498.4607843137255</v>
      </c>
      <c r="J24" s="89">
        <v>107</v>
      </c>
      <c r="K24" s="109">
        <v>1628.3551401869158</v>
      </c>
      <c r="L24" s="84">
        <v>16</v>
      </c>
      <c r="M24" s="84">
        <v>5</v>
      </c>
      <c r="N24" s="63"/>
      <c r="O24" s="78">
        <v>36.667046564636927</v>
      </c>
      <c r="P24" s="78">
        <v>37.536011523687577</v>
      </c>
      <c r="Q24" s="78">
        <v>43.73583887789966</v>
      </c>
      <c r="R24" s="75">
        <v>45.26640230713771</v>
      </c>
      <c r="S24" s="78">
        <v>18.08902627511592</v>
      </c>
      <c r="T24" s="78">
        <v>13.456162846610034</v>
      </c>
      <c r="U24" s="78">
        <v>16.802514912139287</v>
      </c>
      <c r="V24" s="75">
        <v>21.92281066112842</v>
      </c>
      <c r="W24" s="78">
        <v>20.851627554882665</v>
      </c>
      <c r="X24" s="78">
        <v>17.04003079291763</v>
      </c>
      <c r="Y24" s="78">
        <v>21.699765441751367</v>
      </c>
      <c r="Z24" s="75">
        <v>26.876868953386104</v>
      </c>
      <c r="AA24" s="62"/>
    </row>
    <row r="25" spans="1:27" s="80" customFormat="1" ht="17.100000000000001" customHeight="1" x14ac:dyDescent="0.25">
      <c r="A25" s="57"/>
      <c r="B25" s="57" t="s">
        <v>276</v>
      </c>
      <c r="C25" s="58"/>
      <c r="D25" s="59"/>
      <c r="E25" s="119">
        <v>87120</v>
      </c>
      <c r="F25" s="119">
        <v>12612</v>
      </c>
      <c r="G25" s="60"/>
      <c r="H25" s="77">
        <v>72</v>
      </c>
      <c r="I25" s="109">
        <v>1034.8333333333333</v>
      </c>
      <c r="J25" s="89">
        <v>62</v>
      </c>
      <c r="K25" s="109">
        <v>1405.1612903225807</v>
      </c>
      <c r="L25" s="84">
        <v>5</v>
      </c>
      <c r="M25" s="84">
        <v>6</v>
      </c>
      <c r="N25" s="63"/>
      <c r="O25" s="78">
        <v>28.736954967834166</v>
      </c>
      <c r="P25" s="78">
        <v>28.113995751711116</v>
      </c>
      <c r="Q25" s="78">
        <v>30.445692883895131</v>
      </c>
      <c r="R25" s="75">
        <v>34.537837837837834</v>
      </c>
      <c r="S25" s="78">
        <v>13.987087517934002</v>
      </c>
      <c r="T25" s="78">
        <v>11.039421004003696</v>
      </c>
      <c r="U25" s="78">
        <v>12.598708228025835</v>
      </c>
      <c r="V25" s="75">
        <v>19.323334385854121</v>
      </c>
      <c r="W25" s="78">
        <v>19.605493133583021</v>
      </c>
      <c r="X25" s="78">
        <v>19.01478494623656</v>
      </c>
      <c r="Y25" s="78">
        <v>22.297055057618437</v>
      </c>
      <c r="Z25" s="75">
        <v>24.172413793103448</v>
      </c>
      <c r="AA25" s="62"/>
    </row>
    <row r="26" spans="1:27" s="80" customFormat="1" ht="17.100000000000001" customHeight="1" x14ac:dyDescent="0.25">
      <c r="A26" s="57"/>
      <c r="B26" s="57" t="s">
        <v>302</v>
      </c>
      <c r="C26" s="58"/>
      <c r="D26" s="59"/>
      <c r="E26" s="119">
        <v>261354</v>
      </c>
      <c r="F26" s="119">
        <v>34003</v>
      </c>
      <c r="G26" s="64"/>
      <c r="H26" s="79">
        <v>174</v>
      </c>
      <c r="I26" s="109">
        <v>1306.6149425287356</v>
      </c>
      <c r="J26" s="89">
        <v>169</v>
      </c>
      <c r="K26" s="109">
        <v>1546.4733727810651</v>
      </c>
      <c r="L26" s="84">
        <v>21</v>
      </c>
      <c r="M26" s="84">
        <v>11</v>
      </c>
      <c r="N26" s="63"/>
      <c r="O26" s="78">
        <v>33.44791565915466</v>
      </c>
      <c r="P26" s="78">
        <v>33.728564616118263</v>
      </c>
      <c r="Q26" s="78">
        <v>37.961863114003862</v>
      </c>
      <c r="R26" s="75">
        <v>40.974048442906572</v>
      </c>
      <c r="S26" s="78">
        <v>16.653038674033148</v>
      </c>
      <c r="T26" s="78">
        <v>12.628926839553026</v>
      </c>
      <c r="U26" s="78">
        <v>15.269356820975011</v>
      </c>
      <c r="V26" s="75">
        <v>21.002459474566798</v>
      </c>
      <c r="W26" s="78">
        <v>20.381244109330819</v>
      </c>
      <c r="X26" s="78">
        <v>17.759177679882526</v>
      </c>
      <c r="Y26" s="78">
        <v>21.926213592233008</v>
      </c>
      <c r="Z26" s="75">
        <v>25.823845327604726</v>
      </c>
      <c r="AA26" s="62"/>
    </row>
    <row r="27" spans="1:27" x14ac:dyDescent="0.25">
      <c r="B27" s="28"/>
      <c r="D27" s="29"/>
      <c r="E27" s="113"/>
      <c r="F27" s="113"/>
      <c r="G27" s="29"/>
      <c r="H27" s="29"/>
      <c r="I27" s="113"/>
      <c r="J27" s="29"/>
      <c r="K27" s="14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x14ac:dyDescent="0.25">
      <c r="A28" s="25" t="str">
        <f>' Sacyl'!A43</f>
        <v>Fecha de corte : 01/01/2020</v>
      </c>
      <c r="B28" s="25"/>
      <c r="C28" s="25"/>
      <c r="D28" s="25"/>
      <c r="E28" s="114"/>
      <c r="F28" s="114"/>
      <c r="G28" s="67"/>
      <c r="H28" s="25"/>
      <c r="I28" s="114"/>
      <c r="J28" s="25"/>
      <c r="K28" s="147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7" x14ac:dyDescent="0.25">
      <c r="A29" s="73" t="s">
        <v>285</v>
      </c>
      <c r="B29" s="73"/>
      <c r="C29" s="73"/>
      <c r="D29" s="73"/>
      <c r="E29" s="115"/>
      <c r="F29" s="115"/>
      <c r="G29" s="73"/>
      <c r="H29" s="73"/>
      <c r="I29" s="115"/>
      <c r="J29" s="73"/>
      <c r="K29" s="148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7" x14ac:dyDescent="0.25">
      <c r="A30" s="73" t="s">
        <v>327</v>
      </c>
      <c r="B30" s="73"/>
      <c r="C30" s="73"/>
      <c r="D30" s="73"/>
      <c r="E30" s="115"/>
      <c r="F30" s="115"/>
      <c r="G30" s="73"/>
      <c r="H30" s="73"/>
      <c r="I30" s="115"/>
      <c r="J30" s="73"/>
      <c r="K30" s="148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7" x14ac:dyDescent="0.25">
      <c r="A31" s="73" t="s">
        <v>286</v>
      </c>
      <c r="B31" s="73"/>
      <c r="C31" s="73"/>
      <c r="D31" s="73"/>
      <c r="E31" s="115"/>
      <c r="F31" s="115"/>
      <c r="G31" s="73"/>
      <c r="H31" s="73"/>
      <c r="I31" s="115"/>
      <c r="J31" s="73"/>
      <c r="K31" s="148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7" x14ac:dyDescent="0.25">
      <c r="A32" s="73" t="s">
        <v>326</v>
      </c>
      <c r="B32" s="73"/>
      <c r="C32" s="73"/>
      <c r="D32" s="73"/>
      <c r="E32" s="115"/>
      <c r="F32" s="115"/>
      <c r="G32" s="73"/>
      <c r="H32" s="73"/>
      <c r="I32" s="115"/>
      <c r="J32" s="73"/>
      <c r="K32" s="148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x14ac:dyDescent="0.25">
      <c r="A33" s="73" t="s">
        <v>329</v>
      </c>
      <c r="B33" s="73"/>
      <c r="C33" s="73"/>
      <c r="D33" s="73"/>
      <c r="E33" s="115"/>
      <c r="F33" s="115"/>
      <c r="G33" s="73"/>
      <c r="H33" s="73"/>
      <c r="I33" s="115"/>
      <c r="J33" s="73"/>
      <c r="K33" s="148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s="90" customFormat="1" ht="15" customHeight="1" x14ac:dyDescent="0.25">
      <c r="A34" s="171" t="s">
        <v>333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2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ht="15" customHeight="1" x14ac:dyDescent="0.25">
      <c r="A35" s="171" t="s">
        <v>308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2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x14ac:dyDescent="0.25">
      <c r="A36" s="97" t="s">
        <v>309</v>
      </c>
      <c r="G36" s="3"/>
      <c r="K36" s="149"/>
    </row>
    <row r="37" spans="1:26" x14ac:dyDescent="0.25">
      <c r="A37" s="97" t="s">
        <v>306</v>
      </c>
      <c r="G37" s="3"/>
      <c r="K37" s="149"/>
    </row>
    <row r="38" spans="1:26" x14ac:dyDescent="0.25">
      <c r="K38" s="149"/>
    </row>
    <row r="39" spans="1:26" x14ac:dyDescent="0.25">
      <c r="K39" s="149"/>
    </row>
    <row r="40" spans="1:26" x14ac:dyDescent="0.25">
      <c r="K40" s="149"/>
    </row>
  </sheetData>
  <mergeCells count="11">
    <mergeCell ref="A34:Z34"/>
    <mergeCell ref="A35:Z35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44"/>
  <sheetViews>
    <sheetView showGridLines="0" zoomScale="80" zoomScaleNormal="80" workbookViewId="0">
      <selection activeCell="AB11" sqref="AB11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4.28515625" style="3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42578125" customWidth="1"/>
    <col min="15" max="26" width="9.7109375" customWidth="1"/>
    <col min="27" max="27" width="7.7109375" customWidth="1"/>
    <col min="28" max="28" width="11.5703125" customWidth="1"/>
  </cols>
  <sheetData>
    <row r="1" spans="1:27" ht="50.1" customHeight="1" x14ac:dyDescent="0.35">
      <c r="A1" s="48" t="s">
        <v>323</v>
      </c>
      <c r="C1" s="27"/>
    </row>
    <row r="2" spans="1:27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7" s="80" customFormat="1" ht="17.100000000000001" customHeight="1" x14ac:dyDescent="0.25">
      <c r="A6" s="57">
        <v>171001</v>
      </c>
      <c r="B6" s="57" t="s">
        <v>277</v>
      </c>
      <c r="C6" s="58" t="s">
        <v>230</v>
      </c>
      <c r="D6" s="74">
        <v>1</v>
      </c>
      <c r="E6" s="120">
        <v>5943</v>
      </c>
      <c r="F6" s="120">
        <v>798</v>
      </c>
      <c r="G6" s="59"/>
      <c r="H6" s="74">
        <v>5</v>
      </c>
      <c r="I6" s="109">
        <v>1029</v>
      </c>
      <c r="J6" s="74">
        <v>6</v>
      </c>
      <c r="K6" s="109">
        <v>990.5</v>
      </c>
      <c r="L6" s="74">
        <v>1</v>
      </c>
      <c r="M6" s="74">
        <v>0</v>
      </c>
      <c r="N6" s="59"/>
      <c r="O6" s="76">
        <v>32.973244147157189</v>
      </c>
      <c r="P6" s="76">
        <v>31.267741935483873</v>
      </c>
      <c r="Q6" s="76">
        <v>37.66393442622951</v>
      </c>
      <c r="R6" s="75">
        <v>39.161654135338345</v>
      </c>
      <c r="S6" s="76">
        <v>16.745664739884393</v>
      </c>
      <c r="T6" s="76">
        <v>16.078651685393258</v>
      </c>
      <c r="U6" s="76">
        <v>18.400722021660648</v>
      </c>
      <c r="V6" s="75">
        <v>20.116129032258065</v>
      </c>
      <c r="W6" s="76">
        <v>21.661290322580644</v>
      </c>
      <c r="X6" s="76">
        <v>16.967741935483872</v>
      </c>
      <c r="Y6" s="76">
        <v>21.192982456140349</v>
      </c>
      <c r="Z6" s="75">
        <v>27.488372093023255</v>
      </c>
      <c r="AA6" s="59"/>
    </row>
    <row r="7" spans="1:27" s="80" customFormat="1" ht="17.100000000000001" customHeight="1" x14ac:dyDescent="0.25">
      <c r="A7" s="57">
        <v>171002</v>
      </c>
      <c r="B7" s="57" t="s">
        <v>276</v>
      </c>
      <c r="C7" s="58" t="s">
        <v>231</v>
      </c>
      <c r="D7" s="74">
        <v>13</v>
      </c>
      <c r="E7" s="120">
        <v>1329</v>
      </c>
      <c r="F7" s="120">
        <v>56</v>
      </c>
      <c r="G7" s="59"/>
      <c r="H7" s="74">
        <v>4</v>
      </c>
      <c r="I7" s="109">
        <v>318.25</v>
      </c>
      <c r="J7" s="74">
        <v>3</v>
      </c>
      <c r="K7" s="109">
        <v>443</v>
      </c>
      <c r="L7" s="74">
        <v>0</v>
      </c>
      <c r="M7" s="74">
        <v>0</v>
      </c>
      <c r="N7" s="59"/>
      <c r="O7" s="76">
        <v>17.278538812785389</v>
      </c>
      <c r="P7" s="76">
        <v>17.843434343434343</v>
      </c>
      <c r="Q7" s="76">
        <v>20.488888888888887</v>
      </c>
      <c r="R7" s="75">
        <v>20.456310679611651</v>
      </c>
      <c r="S7" s="76">
        <v>8.3375796178343951</v>
      </c>
      <c r="T7" s="76">
        <v>8.59375</v>
      </c>
      <c r="U7" s="76">
        <v>10.351851851851851</v>
      </c>
      <c r="V7" s="75">
        <v>15.452054794520548</v>
      </c>
      <c r="W7" s="76">
        <v>0</v>
      </c>
      <c r="X7" s="76">
        <v>0</v>
      </c>
      <c r="Y7" s="76">
        <v>0</v>
      </c>
      <c r="Z7" s="75">
        <v>0</v>
      </c>
      <c r="AA7" s="59"/>
    </row>
    <row r="8" spans="1:27" s="80" customFormat="1" ht="17.100000000000001" customHeight="1" x14ac:dyDescent="0.25">
      <c r="A8" s="57">
        <v>171003</v>
      </c>
      <c r="B8" s="57" t="s">
        <v>277</v>
      </c>
      <c r="C8" s="58" t="s">
        <v>232</v>
      </c>
      <c r="D8" s="74">
        <v>1</v>
      </c>
      <c r="E8" s="120">
        <v>14889</v>
      </c>
      <c r="F8" s="120">
        <v>2235</v>
      </c>
      <c r="G8" s="59"/>
      <c r="H8" s="74">
        <v>9</v>
      </c>
      <c r="I8" s="109">
        <v>1406</v>
      </c>
      <c r="J8" s="74">
        <v>11</v>
      </c>
      <c r="K8" s="109">
        <v>1353.5454545454545</v>
      </c>
      <c r="L8" s="74">
        <v>3</v>
      </c>
      <c r="M8" s="74">
        <v>0</v>
      </c>
      <c r="N8" s="59"/>
      <c r="O8" s="76">
        <v>34.858757062146893</v>
      </c>
      <c r="P8" s="76">
        <v>34.938181818181818</v>
      </c>
      <c r="Q8" s="76">
        <v>43.64380530973451</v>
      </c>
      <c r="R8" s="75">
        <v>44.82905982905983</v>
      </c>
      <c r="S8" s="76">
        <v>13.254687499999999</v>
      </c>
      <c r="T8" s="76">
        <v>10.71585557299843</v>
      </c>
      <c r="U8" s="76">
        <v>17.736654804270461</v>
      </c>
      <c r="V8" s="75">
        <v>22.940978077571671</v>
      </c>
      <c r="W8" s="76">
        <v>19.969135802469136</v>
      </c>
      <c r="X8" s="76">
        <v>15.038043478260869</v>
      </c>
      <c r="Y8" s="76">
        <v>25.460992907801419</v>
      </c>
      <c r="Z8" s="75">
        <v>22.562091503267975</v>
      </c>
      <c r="AA8" s="59"/>
    </row>
    <row r="9" spans="1:27" s="80" customFormat="1" ht="17.100000000000001" customHeight="1" x14ac:dyDescent="0.25">
      <c r="A9" s="57">
        <v>171006</v>
      </c>
      <c r="B9" s="57" t="s">
        <v>276</v>
      </c>
      <c r="C9" s="58" t="s">
        <v>233</v>
      </c>
      <c r="D9" s="74">
        <v>8</v>
      </c>
      <c r="E9" s="120">
        <v>11092</v>
      </c>
      <c r="F9" s="120">
        <v>1252</v>
      </c>
      <c r="G9" s="59"/>
      <c r="H9" s="74">
        <v>10</v>
      </c>
      <c r="I9" s="109">
        <v>984</v>
      </c>
      <c r="J9" s="74">
        <v>9</v>
      </c>
      <c r="K9" s="109">
        <v>1232.4444444444443</v>
      </c>
      <c r="L9" s="74">
        <v>1</v>
      </c>
      <c r="M9" s="74">
        <v>1</v>
      </c>
      <c r="N9" s="59"/>
      <c r="O9" s="76">
        <v>29.694244604316548</v>
      </c>
      <c r="P9" s="76">
        <v>29.29725085910653</v>
      </c>
      <c r="Q9" s="76">
        <v>37.874239350912781</v>
      </c>
      <c r="R9" s="75">
        <v>35.650793650793652</v>
      </c>
      <c r="S9" s="76">
        <v>15.183070866141732</v>
      </c>
      <c r="T9" s="76">
        <v>14.985655737704919</v>
      </c>
      <c r="U9" s="76">
        <v>15.924949290060852</v>
      </c>
      <c r="V9" s="75">
        <v>22.368644067796609</v>
      </c>
      <c r="W9" s="76">
        <v>25.66990291262136</v>
      </c>
      <c r="X9" s="76">
        <v>14.673267326732674</v>
      </c>
      <c r="Y9" s="76">
        <v>27.276315789473685</v>
      </c>
      <c r="Z9" s="75">
        <v>16.635514018691588</v>
      </c>
      <c r="AA9" s="59"/>
    </row>
    <row r="10" spans="1:27" s="81" customFormat="1" ht="17.100000000000001" customHeight="1" x14ac:dyDescent="0.25">
      <c r="A10" s="57">
        <v>171007</v>
      </c>
      <c r="B10" s="57" t="s">
        <v>277</v>
      </c>
      <c r="C10" s="58" t="s">
        <v>234</v>
      </c>
      <c r="D10" s="74">
        <v>1</v>
      </c>
      <c r="E10" s="120">
        <v>9216</v>
      </c>
      <c r="F10" s="120">
        <v>704</v>
      </c>
      <c r="G10" s="59"/>
      <c r="H10" s="74">
        <v>7</v>
      </c>
      <c r="I10" s="109">
        <v>1216</v>
      </c>
      <c r="J10" s="74">
        <v>8</v>
      </c>
      <c r="K10" s="109">
        <v>1152</v>
      </c>
      <c r="L10" s="74">
        <v>1</v>
      </c>
      <c r="M10" s="74">
        <v>0</v>
      </c>
      <c r="N10" s="59"/>
      <c r="O10" s="76">
        <v>33.53253012048193</v>
      </c>
      <c r="P10" s="76">
        <v>33.274193548387096</v>
      </c>
      <c r="Q10" s="76">
        <v>39.46</v>
      </c>
      <c r="R10" s="75">
        <v>43.225071225071225</v>
      </c>
      <c r="S10" s="76">
        <v>16.505175983436853</v>
      </c>
      <c r="T10" s="76">
        <v>12.133995037220844</v>
      </c>
      <c r="U10" s="76">
        <v>19.069473684210525</v>
      </c>
      <c r="V10" s="75">
        <v>26.872727272727271</v>
      </c>
      <c r="W10" s="76">
        <v>15.968253968253968</v>
      </c>
      <c r="X10" s="76">
        <v>11.629032258064516</v>
      </c>
      <c r="Y10" s="76">
        <v>15.969230769230769</v>
      </c>
      <c r="Z10" s="75">
        <v>18.964912280701753</v>
      </c>
      <c r="AA10" s="59"/>
    </row>
    <row r="11" spans="1:27" s="80" customFormat="1" ht="17.100000000000001" customHeight="1" x14ac:dyDescent="0.25">
      <c r="A11" s="57">
        <v>171008</v>
      </c>
      <c r="B11" s="57" t="s">
        <v>277</v>
      </c>
      <c r="C11" s="58" t="s">
        <v>235</v>
      </c>
      <c r="D11" s="74">
        <v>1</v>
      </c>
      <c r="E11" s="120">
        <v>14186</v>
      </c>
      <c r="F11" s="120">
        <v>1428</v>
      </c>
      <c r="G11" s="59"/>
      <c r="H11" s="74">
        <v>10</v>
      </c>
      <c r="I11" s="109">
        <v>1275.8</v>
      </c>
      <c r="J11" s="74">
        <v>12</v>
      </c>
      <c r="K11" s="109">
        <v>1182.1666666666667</v>
      </c>
      <c r="L11" s="74">
        <v>2</v>
      </c>
      <c r="M11" s="74">
        <v>0</v>
      </c>
      <c r="N11" s="59"/>
      <c r="O11" s="76">
        <v>35.231155778894475</v>
      </c>
      <c r="P11" s="76">
        <v>32.042003231017773</v>
      </c>
      <c r="Q11" s="76">
        <v>44.791231732776616</v>
      </c>
      <c r="R11" s="75">
        <v>41.776061776061773</v>
      </c>
      <c r="S11" s="76">
        <v>14.330623306233063</v>
      </c>
      <c r="T11" s="76">
        <v>14.318244170096023</v>
      </c>
      <c r="U11" s="76">
        <v>15.675603217158177</v>
      </c>
      <c r="V11" s="75">
        <v>19.932080924855491</v>
      </c>
      <c r="W11" s="76">
        <v>18.991666666666667</v>
      </c>
      <c r="X11" s="76">
        <v>12.601626016260163</v>
      </c>
      <c r="Y11" s="76">
        <v>30.62857142857143</v>
      </c>
      <c r="Z11" s="75">
        <v>21.774774774774773</v>
      </c>
      <c r="AA11" s="59"/>
    </row>
    <row r="12" spans="1:27" s="80" customFormat="1" ht="17.100000000000001" customHeight="1" x14ac:dyDescent="0.25">
      <c r="A12" s="57">
        <v>171009</v>
      </c>
      <c r="B12" s="57" t="s">
        <v>277</v>
      </c>
      <c r="C12" s="58" t="s">
        <v>236</v>
      </c>
      <c r="D12" s="74">
        <v>1</v>
      </c>
      <c r="E12" s="120">
        <v>16394</v>
      </c>
      <c r="F12" s="120">
        <v>1718</v>
      </c>
      <c r="G12" s="59"/>
      <c r="H12" s="74">
        <v>11</v>
      </c>
      <c r="I12" s="109">
        <v>1334.1818181818182</v>
      </c>
      <c r="J12" s="74">
        <v>13</v>
      </c>
      <c r="K12" s="109">
        <v>1261.0769230769231</v>
      </c>
      <c r="L12" s="74">
        <v>2</v>
      </c>
      <c r="M12" s="74">
        <v>0</v>
      </c>
      <c r="N12" s="59"/>
      <c r="O12" s="76">
        <v>35.957680250783696</v>
      </c>
      <c r="P12" s="76">
        <v>33.005882352941178</v>
      </c>
      <c r="Q12" s="76">
        <v>41.281535648994513</v>
      </c>
      <c r="R12" s="75">
        <v>43.297153024911033</v>
      </c>
      <c r="S12" s="76">
        <v>15.055776892430279</v>
      </c>
      <c r="T12" s="76">
        <v>10.471747700394218</v>
      </c>
      <c r="U12" s="76">
        <v>14.049019607843137</v>
      </c>
      <c r="V12" s="75">
        <v>17.074850299401199</v>
      </c>
      <c r="W12" s="76">
        <v>21.741666666666667</v>
      </c>
      <c r="X12" s="76">
        <v>20.857142857142858</v>
      </c>
      <c r="Y12" s="76">
        <v>24.902912621359224</v>
      </c>
      <c r="Z12" s="75">
        <v>32.348214285714285</v>
      </c>
      <c r="AA12" s="59"/>
    </row>
    <row r="13" spans="1:27" s="80" customFormat="1" ht="17.100000000000001" customHeight="1" x14ac:dyDescent="0.25">
      <c r="A13" s="57">
        <v>171010</v>
      </c>
      <c r="B13" s="57" t="s">
        <v>277</v>
      </c>
      <c r="C13" s="58" t="s">
        <v>237</v>
      </c>
      <c r="D13" s="74">
        <v>1</v>
      </c>
      <c r="E13" s="120">
        <v>13887</v>
      </c>
      <c r="F13" s="120">
        <v>1017</v>
      </c>
      <c r="G13" s="59"/>
      <c r="H13" s="74">
        <v>9</v>
      </c>
      <c r="I13" s="109">
        <v>1430</v>
      </c>
      <c r="J13" s="74">
        <v>10</v>
      </c>
      <c r="K13" s="109">
        <v>1388.7</v>
      </c>
      <c r="L13" s="74">
        <v>1</v>
      </c>
      <c r="M13" s="74">
        <v>0</v>
      </c>
      <c r="N13" s="59"/>
      <c r="O13" s="76">
        <v>35.133079847908746</v>
      </c>
      <c r="P13" s="76">
        <v>37.205405405405408</v>
      </c>
      <c r="Q13" s="76">
        <v>43.383886255924168</v>
      </c>
      <c r="R13" s="75">
        <v>42.869281045751634</v>
      </c>
      <c r="S13" s="76">
        <v>14.472089314194577</v>
      </c>
      <c r="T13" s="76">
        <v>11.754870129870129</v>
      </c>
      <c r="U13" s="76">
        <v>11.642526964560863</v>
      </c>
      <c r="V13" s="75">
        <v>15.300341296928327</v>
      </c>
      <c r="W13" s="76">
        <v>24.370967741935484</v>
      </c>
      <c r="X13" s="76">
        <v>24.403225806451612</v>
      </c>
      <c r="Y13" s="76">
        <v>22.296875</v>
      </c>
      <c r="Z13" s="75">
        <v>24.422222222222221</v>
      </c>
      <c r="AA13" s="59"/>
    </row>
    <row r="14" spans="1:27" s="80" customFormat="1" ht="17.100000000000001" customHeight="1" x14ac:dyDescent="0.25">
      <c r="A14" s="57">
        <v>171011</v>
      </c>
      <c r="B14" s="57" t="s">
        <v>277</v>
      </c>
      <c r="C14" s="58" t="s">
        <v>238</v>
      </c>
      <c r="D14" s="74">
        <v>1</v>
      </c>
      <c r="E14" s="120">
        <v>9468</v>
      </c>
      <c r="F14" s="120">
        <v>772</v>
      </c>
      <c r="G14" s="59"/>
      <c r="H14" s="74">
        <v>7</v>
      </c>
      <c r="I14" s="109">
        <v>1242.2857142857142</v>
      </c>
      <c r="J14" s="74">
        <v>8</v>
      </c>
      <c r="K14" s="109">
        <v>1183.5</v>
      </c>
      <c r="L14" s="74">
        <v>1</v>
      </c>
      <c r="M14" s="74">
        <v>0</v>
      </c>
      <c r="N14" s="59"/>
      <c r="O14" s="76">
        <v>31.164648910411621</v>
      </c>
      <c r="P14" s="76">
        <v>31.097674418604651</v>
      </c>
      <c r="Q14" s="76">
        <v>36.594871794871793</v>
      </c>
      <c r="R14" s="75">
        <v>38.379487179487178</v>
      </c>
      <c r="S14" s="76">
        <v>14.61963190184049</v>
      </c>
      <c r="T14" s="76">
        <v>13.116279069767442</v>
      </c>
      <c r="U14" s="76">
        <v>12.293139293139292</v>
      </c>
      <c r="V14" s="75">
        <v>17.235294117647058</v>
      </c>
      <c r="W14" s="76">
        <v>17.317460317460316</v>
      </c>
      <c r="X14" s="76">
        <v>14.46774193548387</v>
      </c>
      <c r="Y14" s="76">
        <v>17.399999999999999</v>
      </c>
      <c r="Z14" s="75">
        <v>23.254545454545454</v>
      </c>
      <c r="AA14" s="59"/>
    </row>
    <row r="15" spans="1:27" s="80" customFormat="1" ht="17.100000000000001" customHeight="1" x14ac:dyDescent="0.25">
      <c r="A15" s="57">
        <v>171012</v>
      </c>
      <c r="B15" s="57" t="s">
        <v>277</v>
      </c>
      <c r="C15" s="58" t="s">
        <v>239</v>
      </c>
      <c r="D15" s="74">
        <v>1</v>
      </c>
      <c r="E15" s="120">
        <v>14222</v>
      </c>
      <c r="F15" s="120">
        <v>1299</v>
      </c>
      <c r="G15" s="59"/>
      <c r="H15" s="74">
        <v>10</v>
      </c>
      <c r="I15" s="109">
        <v>1292.3</v>
      </c>
      <c r="J15" s="74">
        <v>11</v>
      </c>
      <c r="K15" s="109">
        <v>1292.909090909091</v>
      </c>
      <c r="L15" s="74">
        <v>2</v>
      </c>
      <c r="M15" s="74">
        <v>0</v>
      </c>
      <c r="N15" s="59"/>
      <c r="O15" s="76">
        <v>32.12417218543046</v>
      </c>
      <c r="P15" s="76">
        <v>32.529508196721309</v>
      </c>
      <c r="Q15" s="76">
        <v>38.763500931098697</v>
      </c>
      <c r="R15" s="75">
        <v>40.459244532803183</v>
      </c>
      <c r="S15" s="76">
        <v>15.637573964497042</v>
      </c>
      <c r="T15" s="76">
        <v>12.816176470588236</v>
      </c>
      <c r="U15" s="76">
        <v>17.70724191063174</v>
      </c>
      <c r="V15" s="75">
        <v>20.511627906976745</v>
      </c>
      <c r="W15" s="76">
        <v>17.664000000000001</v>
      </c>
      <c r="X15" s="76">
        <v>13.39344262295082</v>
      </c>
      <c r="Y15" s="76">
        <v>17.361538461538462</v>
      </c>
      <c r="Z15" s="75">
        <v>20.606837606837608</v>
      </c>
      <c r="AA15" s="59"/>
    </row>
    <row r="16" spans="1:27" s="80" customFormat="1" ht="17.100000000000001" customHeight="1" x14ac:dyDescent="0.25">
      <c r="A16" s="57">
        <v>171013</v>
      </c>
      <c r="B16" s="57" t="s">
        <v>277</v>
      </c>
      <c r="C16" s="58" t="s">
        <v>240</v>
      </c>
      <c r="D16" s="74">
        <v>1</v>
      </c>
      <c r="E16" s="120">
        <v>11201</v>
      </c>
      <c r="F16" s="120">
        <v>998</v>
      </c>
      <c r="G16" s="59"/>
      <c r="H16" s="74">
        <v>8</v>
      </c>
      <c r="I16" s="109">
        <v>1275.375</v>
      </c>
      <c r="J16" s="74">
        <v>9</v>
      </c>
      <c r="K16" s="109">
        <v>1244.5555555555557</v>
      </c>
      <c r="L16" s="74">
        <v>1</v>
      </c>
      <c r="M16" s="74">
        <v>0</v>
      </c>
      <c r="N16" s="59"/>
      <c r="O16" s="76">
        <v>34.720379146919434</v>
      </c>
      <c r="P16" s="76">
        <v>31.677083333333332</v>
      </c>
      <c r="Q16" s="76">
        <v>30.245647969052225</v>
      </c>
      <c r="R16" s="75">
        <v>36.273781902552201</v>
      </c>
      <c r="S16" s="76">
        <v>16.136178861788618</v>
      </c>
      <c r="T16" s="76">
        <v>12.629001883239171</v>
      </c>
      <c r="U16" s="76">
        <v>11.790035587188612</v>
      </c>
      <c r="V16" s="75">
        <v>13.704761904761904</v>
      </c>
      <c r="W16" s="76">
        <v>20.634920634920636</v>
      </c>
      <c r="X16" s="76">
        <v>14.483870967741936</v>
      </c>
      <c r="Y16" s="76">
        <v>20.575757575757574</v>
      </c>
      <c r="Z16" s="75">
        <v>23.932203389830509</v>
      </c>
      <c r="AA16" s="59"/>
    </row>
    <row r="17" spans="1:145" s="80" customFormat="1" ht="17.100000000000001" customHeight="1" x14ac:dyDescent="0.25">
      <c r="A17" s="57">
        <v>171014</v>
      </c>
      <c r="B17" s="57" t="s">
        <v>277</v>
      </c>
      <c r="C17" s="58" t="s">
        <v>241</v>
      </c>
      <c r="D17" s="74">
        <v>1</v>
      </c>
      <c r="E17" s="120">
        <v>11179</v>
      </c>
      <c r="F17" s="120">
        <v>785</v>
      </c>
      <c r="G17" s="59"/>
      <c r="H17" s="74">
        <v>8</v>
      </c>
      <c r="I17" s="109">
        <v>1299.25</v>
      </c>
      <c r="J17" s="74">
        <v>9</v>
      </c>
      <c r="K17" s="109">
        <v>1242.1111111111111</v>
      </c>
      <c r="L17" s="74">
        <v>1</v>
      </c>
      <c r="M17" s="74">
        <v>0</v>
      </c>
      <c r="N17" s="59"/>
      <c r="O17" s="76">
        <v>29.226966292134833</v>
      </c>
      <c r="P17" s="76">
        <v>29.591006423982869</v>
      </c>
      <c r="Q17" s="76">
        <v>37.308868501529055</v>
      </c>
      <c r="R17" s="75">
        <v>35.075609756097563</v>
      </c>
      <c r="S17" s="76">
        <v>17.520220588235293</v>
      </c>
      <c r="T17" s="76">
        <v>13.313645621181262</v>
      </c>
      <c r="U17" s="76">
        <v>16.510080645161292</v>
      </c>
      <c r="V17" s="75">
        <v>20.20392156862745</v>
      </c>
      <c r="W17" s="76">
        <v>17.571428571428573</v>
      </c>
      <c r="X17" s="76">
        <v>16.096774193548388</v>
      </c>
      <c r="Y17" s="76">
        <v>16.396825396825395</v>
      </c>
      <c r="Z17" s="75">
        <v>27.298245614035089</v>
      </c>
      <c r="AA17" s="59"/>
    </row>
    <row r="18" spans="1:145" s="80" customFormat="1" ht="17.100000000000001" customHeight="1" x14ac:dyDescent="0.25">
      <c r="A18" s="57">
        <v>171015</v>
      </c>
      <c r="B18" s="57" t="s">
        <v>276</v>
      </c>
      <c r="C18" s="58" t="s">
        <v>242</v>
      </c>
      <c r="D18" s="74">
        <v>28</v>
      </c>
      <c r="E18" s="120">
        <v>9467</v>
      </c>
      <c r="F18" s="120">
        <v>905</v>
      </c>
      <c r="G18" s="59"/>
      <c r="H18" s="74">
        <v>12</v>
      </c>
      <c r="I18" s="109">
        <v>713.5</v>
      </c>
      <c r="J18" s="74">
        <v>10</v>
      </c>
      <c r="K18" s="109">
        <v>946.7</v>
      </c>
      <c r="L18" s="74">
        <v>1</v>
      </c>
      <c r="M18" s="74">
        <v>1</v>
      </c>
      <c r="N18" s="59"/>
      <c r="O18" s="76">
        <v>20.856540084388186</v>
      </c>
      <c r="P18" s="76">
        <v>17.577747989276141</v>
      </c>
      <c r="Q18" s="76">
        <v>22.997183098591549</v>
      </c>
      <c r="R18" s="75">
        <v>22.678843226788434</v>
      </c>
      <c r="S18" s="76">
        <v>11.533450704225352</v>
      </c>
      <c r="T18" s="76">
        <v>12.714795008912656</v>
      </c>
      <c r="U18" s="76">
        <v>17.03350083752094</v>
      </c>
      <c r="V18" s="75">
        <v>21.122486288848265</v>
      </c>
      <c r="W18" s="76">
        <v>16.06611570247934</v>
      </c>
      <c r="X18" s="76">
        <v>8.1025641025641022</v>
      </c>
      <c r="Y18" s="76">
        <v>14.567796610169491</v>
      </c>
      <c r="Z18" s="75">
        <v>25.65625</v>
      </c>
    </row>
    <row r="19" spans="1:145" s="80" customFormat="1" ht="17.100000000000001" customHeight="1" x14ac:dyDescent="0.25">
      <c r="A19" s="57">
        <v>171016</v>
      </c>
      <c r="B19" s="57" t="s">
        <v>276</v>
      </c>
      <c r="C19" s="58" t="s">
        <v>243</v>
      </c>
      <c r="D19" s="74">
        <v>11</v>
      </c>
      <c r="E19" s="120">
        <v>11557</v>
      </c>
      <c r="F19" s="120">
        <v>1465</v>
      </c>
      <c r="G19" s="59"/>
      <c r="H19" s="74">
        <v>11</v>
      </c>
      <c r="I19" s="109">
        <v>917.4545454545455</v>
      </c>
      <c r="J19" s="74">
        <v>10</v>
      </c>
      <c r="K19" s="109">
        <v>1155.7</v>
      </c>
      <c r="L19" s="74">
        <v>1</v>
      </c>
      <c r="M19" s="74">
        <v>2</v>
      </c>
      <c r="N19" s="59"/>
      <c r="O19" s="76">
        <v>26.779661016949152</v>
      </c>
      <c r="P19" s="76">
        <v>23.995412844036696</v>
      </c>
      <c r="Q19" s="76">
        <v>28.988269794721408</v>
      </c>
      <c r="R19" s="75">
        <v>33.148026315789473</v>
      </c>
      <c r="S19" s="76">
        <v>13</v>
      </c>
      <c r="T19" s="76">
        <v>9.7636684303350965</v>
      </c>
      <c r="U19" s="76">
        <v>12.853242320819113</v>
      </c>
      <c r="V19" s="75">
        <v>19.462715105162523</v>
      </c>
      <c r="W19" s="76">
        <v>15.444444444444445</v>
      </c>
      <c r="X19" s="76">
        <v>9.0267379679144391</v>
      </c>
      <c r="Y19" s="76">
        <v>12.863157894736842</v>
      </c>
      <c r="Z19" s="75">
        <v>13.576687116564417</v>
      </c>
    </row>
    <row r="20" spans="1:145" s="80" customFormat="1" ht="17.100000000000001" customHeight="1" x14ac:dyDescent="0.25">
      <c r="A20" s="57">
        <v>171017</v>
      </c>
      <c r="B20" s="57" t="s">
        <v>276</v>
      </c>
      <c r="C20" s="58" t="s">
        <v>244</v>
      </c>
      <c r="D20" s="74">
        <v>7</v>
      </c>
      <c r="E20" s="120">
        <v>5323</v>
      </c>
      <c r="F20" s="120">
        <v>515</v>
      </c>
      <c r="G20" s="59"/>
      <c r="H20" s="74">
        <v>6</v>
      </c>
      <c r="I20" s="109">
        <v>801.33333333333337</v>
      </c>
      <c r="J20" s="74">
        <v>6</v>
      </c>
      <c r="K20" s="109">
        <v>887.16666666666663</v>
      </c>
      <c r="L20" s="74">
        <v>0</v>
      </c>
      <c r="M20" s="74">
        <v>1</v>
      </c>
      <c r="N20" s="59"/>
      <c r="O20" s="76">
        <v>25.103448275862068</v>
      </c>
      <c r="P20" s="76">
        <v>22.672872340425531</v>
      </c>
      <c r="Q20" s="76">
        <v>25.441025641025639</v>
      </c>
      <c r="R20" s="75">
        <v>28.126074498567334</v>
      </c>
      <c r="S20" s="76">
        <v>12.125333333333334</v>
      </c>
      <c r="T20" s="76">
        <v>9.2675675675675677</v>
      </c>
      <c r="U20" s="76">
        <v>13.457142857142857</v>
      </c>
      <c r="V20" s="75">
        <v>18.36</v>
      </c>
      <c r="W20" s="76">
        <v>11.210526315789474</v>
      </c>
      <c r="X20" s="76">
        <v>7.8412698412698409</v>
      </c>
      <c r="Y20" s="76">
        <v>13.5</v>
      </c>
      <c r="Z20" s="75">
        <v>17.134615384615383</v>
      </c>
    </row>
    <row r="21" spans="1:145" s="80" customFormat="1" ht="17.100000000000001" customHeight="1" x14ac:dyDescent="0.25">
      <c r="A21" s="57">
        <v>171018</v>
      </c>
      <c r="B21" s="57" t="s">
        <v>276</v>
      </c>
      <c r="C21" s="58" t="s">
        <v>245</v>
      </c>
      <c r="D21" s="74">
        <v>10</v>
      </c>
      <c r="E21" s="120">
        <v>11640</v>
      </c>
      <c r="F21" s="120">
        <v>1398</v>
      </c>
      <c r="G21" s="59"/>
      <c r="H21" s="74">
        <v>11</v>
      </c>
      <c r="I21" s="109">
        <v>931.09090909090912</v>
      </c>
      <c r="J21" s="74">
        <v>10</v>
      </c>
      <c r="K21" s="109">
        <v>1164</v>
      </c>
      <c r="L21" s="74">
        <v>1</v>
      </c>
      <c r="M21" s="74">
        <v>1</v>
      </c>
      <c r="N21" s="59"/>
      <c r="O21" s="76">
        <v>29.270967741935483</v>
      </c>
      <c r="P21" s="76">
        <v>26.904173106646059</v>
      </c>
      <c r="Q21" s="76">
        <v>34.596153846153847</v>
      </c>
      <c r="R21" s="75">
        <v>35.094570928196148</v>
      </c>
      <c r="S21" s="76">
        <v>12.884210526315789</v>
      </c>
      <c r="T21" s="76">
        <v>9.9117647058823533</v>
      </c>
      <c r="U21" s="76">
        <v>17.198943661971832</v>
      </c>
      <c r="V21" s="75">
        <v>25.1635687732342</v>
      </c>
      <c r="W21" s="76">
        <v>18.047619047619047</v>
      </c>
      <c r="X21" s="76">
        <v>12.317073170731707</v>
      </c>
      <c r="Y21" s="76">
        <v>16.108527131782946</v>
      </c>
      <c r="Z21" s="75">
        <v>18.778761061946902</v>
      </c>
    </row>
    <row r="22" spans="1:145" s="80" customFormat="1" ht="17.100000000000001" customHeight="1" x14ac:dyDescent="0.25">
      <c r="A22" s="57">
        <v>171019</v>
      </c>
      <c r="B22" s="57" t="s">
        <v>276</v>
      </c>
      <c r="C22" s="58" t="s">
        <v>246</v>
      </c>
      <c r="D22" s="74">
        <v>6</v>
      </c>
      <c r="E22" s="120">
        <v>2771</v>
      </c>
      <c r="F22" s="120">
        <v>186</v>
      </c>
      <c r="G22" s="59"/>
      <c r="H22" s="74">
        <v>5</v>
      </c>
      <c r="I22" s="109">
        <v>517</v>
      </c>
      <c r="J22" s="74">
        <v>4</v>
      </c>
      <c r="K22" s="109">
        <v>692.75</v>
      </c>
      <c r="L22" s="74">
        <v>0</v>
      </c>
      <c r="M22" s="74">
        <v>1</v>
      </c>
      <c r="N22" s="59"/>
      <c r="O22" s="76">
        <v>20.19291338582677</v>
      </c>
      <c r="P22" s="76">
        <v>14.796153846153846</v>
      </c>
      <c r="Q22" s="76">
        <v>19.777777777777779</v>
      </c>
      <c r="R22" s="75">
        <v>18.965250965250966</v>
      </c>
      <c r="S22" s="76">
        <v>15.368159203980099</v>
      </c>
      <c r="T22" s="76">
        <v>10.985148514851485</v>
      </c>
      <c r="U22" s="76">
        <v>15.241228070175438</v>
      </c>
      <c r="V22" s="75">
        <v>21.695</v>
      </c>
      <c r="W22" s="76">
        <v>5.2456140350877192</v>
      </c>
      <c r="X22" s="76">
        <v>5.8833333333333337</v>
      </c>
      <c r="Y22" s="76">
        <v>8.0681818181818183</v>
      </c>
      <c r="Z22" s="75">
        <v>6.8461538461538458</v>
      </c>
    </row>
    <row r="23" spans="1:145" s="80" customFormat="1" ht="17.100000000000001" customHeight="1" x14ac:dyDescent="0.25">
      <c r="A23" s="57">
        <v>171020</v>
      </c>
      <c r="B23" s="57" t="s">
        <v>276</v>
      </c>
      <c r="C23" s="58" t="s">
        <v>247</v>
      </c>
      <c r="D23" s="74">
        <v>9</v>
      </c>
      <c r="E23" s="120">
        <v>4389</v>
      </c>
      <c r="F23" s="120">
        <v>458</v>
      </c>
      <c r="G23" s="59"/>
      <c r="H23" s="74">
        <v>5</v>
      </c>
      <c r="I23" s="109">
        <v>786.2</v>
      </c>
      <c r="J23" s="74">
        <v>5</v>
      </c>
      <c r="K23" s="109">
        <v>877.8</v>
      </c>
      <c r="L23" s="74">
        <v>0</v>
      </c>
      <c r="M23" s="74">
        <v>1</v>
      </c>
      <c r="N23" s="59"/>
      <c r="O23" s="76">
        <v>24.569395017793596</v>
      </c>
      <c r="P23" s="76">
        <v>22.584313725490198</v>
      </c>
      <c r="Q23" s="76">
        <v>26.985074626865671</v>
      </c>
      <c r="R23" s="75">
        <v>34.664092664092664</v>
      </c>
      <c r="S23" s="76">
        <v>14.795275590551181</v>
      </c>
      <c r="T23" s="76">
        <v>26.244897959183675</v>
      </c>
      <c r="U23" s="76">
        <v>19.910852713178294</v>
      </c>
      <c r="V23" s="75">
        <v>23.94017094017094</v>
      </c>
      <c r="W23" s="76">
        <v>16.467741935483872</v>
      </c>
      <c r="X23" s="76">
        <v>33.387096774193552</v>
      </c>
      <c r="Y23" s="76">
        <v>11.693548387096774</v>
      </c>
      <c r="Z23" s="75">
        <v>8.3076923076923084</v>
      </c>
    </row>
    <row r="24" spans="1:145" s="80" customFormat="1" ht="17.100000000000001" customHeight="1" x14ac:dyDescent="0.25">
      <c r="A24" s="57">
        <v>171021</v>
      </c>
      <c r="B24" s="57" t="s">
        <v>276</v>
      </c>
      <c r="C24" s="58" t="s">
        <v>248</v>
      </c>
      <c r="D24" s="74">
        <v>28</v>
      </c>
      <c r="E24" s="120">
        <v>8479</v>
      </c>
      <c r="F24" s="120">
        <v>645</v>
      </c>
      <c r="G24" s="59"/>
      <c r="H24" s="74">
        <v>13</v>
      </c>
      <c r="I24" s="109">
        <v>602.61538461538464</v>
      </c>
      <c r="J24" s="74">
        <v>11</v>
      </c>
      <c r="K24" s="109">
        <v>770.81818181818187</v>
      </c>
      <c r="L24" s="74">
        <v>0</v>
      </c>
      <c r="M24" s="74">
        <v>2</v>
      </c>
      <c r="N24" s="59"/>
      <c r="O24" s="76">
        <v>24.873368146214098</v>
      </c>
      <c r="P24" s="76">
        <v>20.635153129161118</v>
      </c>
      <c r="Q24" s="76">
        <v>24.507194244604317</v>
      </c>
      <c r="R24" s="75">
        <v>25.883656509695292</v>
      </c>
      <c r="S24" s="76">
        <v>12.904984423676012</v>
      </c>
      <c r="T24" s="76">
        <v>10.849427168576105</v>
      </c>
      <c r="U24" s="76">
        <v>13.324074074074074</v>
      </c>
      <c r="V24" s="75">
        <v>20.072916666666668</v>
      </c>
      <c r="W24" s="76">
        <v>8.4827586206896548</v>
      </c>
      <c r="X24" s="76">
        <v>6.0252100840336134</v>
      </c>
      <c r="Y24" s="76">
        <v>13.022727272727273</v>
      </c>
      <c r="Z24" s="75">
        <v>11.273584905660377</v>
      </c>
    </row>
    <row r="25" spans="1:145" s="80" customFormat="1" ht="17.100000000000001" customHeight="1" x14ac:dyDescent="0.25">
      <c r="A25" s="57">
        <v>171022</v>
      </c>
      <c r="B25" s="57" t="s">
        <v>277</v>
      </c>
      <c r="C25" s="58" t="s">
        <v>249</v>
      </c>
      <c r="D25" s="74">
        <v>1</v>
      </c>
      <c r="E25" s="120">
        <v>20969</v>
      </c>
      <c r="F25" s="120">
        <v>2542</v>
      </c>
      <c r="G25" s="59"/>
      <c r="H25" s="74">
        <v>14</v>
      </c>
      <c r="I25" s="109">
        <v>1316.2142857142858</v>
      </c>
      <c r="J25" s="74">
        <v>15</v>
      </c>
      <c r="K25" s="109">
        <v>1397.9333333333334</v>
      </c>
      <c r="L25" s="74">
        <v>3</v>
      </c>
      <c r="M25" s="74">
        <v>0</v>
      </c>
      <c r="N25" s="59"/>
      <c r="O25" s="76">
        <v>32.973333333333336</v>
      </c>
      <c r="P25" s="76">
        <v>32.278362573099415</v>
      </c>
      <c r="Q25" s="76">
        <v>37.014823261117449</v>
      </c>
      <c r="R25" s="75">
        <v>50.51658767772512</v>
      </c>
      <c r="S25" s="76">
        <v>17.611612903225808</v>
      </c>
      <c r="T25" s="76">
        <v>11.438547486033519</v>
      </c>
      <c r="U25" s="76">
        <v>15.834677419354838</v>
      </c>
      <c r="V25" s="75">
        <v>20.408723747980613</v>
      </c>
      <c r="W25" s="76">
        <v>24.379888268156424</v>
      </c>
      <c r="X25" s="76">
        <v>18.112359550561798</v>
      </c>
      <c r="Y25" s="76">
        <v>31.354609929078013</v>
      </c>
      <c r="Z25" s="75">
        <v>31.602564102564102</v>
      </c>
    </row>
    <row r="26" spans="1:145" s="80" customFormat="1" ht="17.100000000000001" customHeight="1" x14ac:dyDescent="0.25">
      <c r="A26" s="57">
        <v>171023</v>
      </c>
      <c r="B26" s="57" t="s">
        <v>277</v>
      </c>
      <c r="C26" s="58" t="s">
        <v>250</v>
      </c>
      <c r="D26" s="74">
        <v>1</v>
      </c>
      <c r="E26" s="120">
        <v>17222</v>
      </c>
      <c r="F26" s="120">
        <v>1832</v>
      </c>
      <c r="G26" s="59"/>
      <c r="H26" s="74">
        <v>11</v>
      </c>
      <c r="I26" s="109">
        <v>1399.090909090909</v>
      </c>
      <c r="J26" s="74">
        <v>13</v>
      </c>
      <c r="K26" s="109">
        <v>1324.7692307692307</v>
      </c>
      <c r="L26" s="74">
        <v>2</v>
      </c>
      <c r="M26" s="74">
        <v>0</v>
      </c>
      <c r="N26" s="59"/>
      <c r="O26" s="76">
        <v>35.497576736672052</v>
      </c>
      <c r="P26" s="76">
        <v>38.835066864784544</v>
      </c>
      <c r="Q26" s="76">
        <v>33.642346208869817</v>
      </c>
      <c r="R26" s="75">
        <v>38.974803149606302</v>
      </c>
      <c r="S26" s="76">
        <v>15.984536082474227</v>
      </c>
      <c r="T26" s="76">
        <v>14.729655172413793</v>
      </c>
      <c r="U26" s="76">
        <v>14.122897800776197</v>
      </c>
      <c r="V26" s="75">
        <v>18.869375907111756</v>
      </c>
      <c r="W26" s="76">
        <v>20.782258064516128</v>
      </c>
      <c r="X26" s="76">
        <v>18.537190082644628</v>
      </c>
      <c r="Y26" s="76">
        <v>21.938461538461539</v>
      </c>
      <c r="Z26" s="75">
        <v>26.586206896551722</v>
      </c>
    </row>
    <row r="27" spans="1:145" s="80" customFormat="1" ht="17.100000000000001" customHeight="1" x14ac:dyDescent="0.25">
      <c r="A27" s="57">
        <v>171024</v>
      </c>
      <c r="B27" s="57" t="s">
        <v>277</v>
      </c>
      <c r="C27" s="58" t="s">
        <v>251</v>
      </c>
      <c r="D27" s="74">
        <v>1</v>
      </c>
      <c r="E27" s="120">
        <v>18234</v>
      </c>
      <c r="F27" s="120">
        <v>1680</v>
      </c>
      <c r="G27" s="59"/>
      <c r="H27" s="74">
        <v>12</v>
      </c>
      <c r="I27" s="109">
        <v>1379.5</v>
      </c>
      <c r="J27" s="74">
        <v>11</v>
      </c>
      <c r="K27" s="109">
        <v>1657.6363636363637</v>
      </c>
      <c r="L27" s="74">
        <v>2</v>
      </c>
      <c r="M27" s="74">
        <v>0</v>
      </c>
      <c r="N27" s="59"/>
      <c r="O27" s="76">
        <v>34.773940345368914</v>
      </c>
      <c r="P27" s="76">
        <v>33.998624484181569</v>
      </c>
      <c r="Q27" s="76">
        <v>40.590909090909093</v>
      </c>
      <c r="R27" s="75">
        <v>43.319845857418109</v>
      </c>
      <c r="S27" s="76">
        <v>13.024615384615384</v>
      </c>
      <c r="T27" s="76">
        <v>9.7934426229508205</v>
      </c>
      <c r="U27" s="76">
        <v>13.375661375661375</v>
      </c>
      <c r="V27" s="75">
        <v>19.737649063032368</v>
      </c>
      <c r="W27" s="76">
        <v>16</v>
      </c>
      <c r="X27" s="76">
        <v>13.926229508196721</v>
      </c>
      <c r="Y27" s="76">
        <v>20.677083333333332</v>
      </c>
      <c r="Z27" s="75">
        <v>25.283783783783782</v>
      </c>
    </row>
    <row r="28" spans="1:145" s="80" customFormat="1" ht="17.100000000000001" customHeight="1" x14ac:dyDescent="0.25">
      <c r="A28" s="57">
        <v>171025</v>
      </c>
      <c r="B28" s="57" t="s">
        <v>276</v>
      </c>
      <c r="C28" s="58" t="s">
        <v>252</v>
      </c>
      <c r="D28" s="74">
        <v>5</v>
      </c>
      <c r="E28" s="120">
        <v>8773</v>
      </c>
      <c r="F28" s="120">
        <v>1403</v>
      </c>
      <c r="G28" s="59"/>
      <c r="H28" s="74">
        <v>6</v>
      </c>
      <c r="I28" s="109">
        <v>1228.3333333333333</v>
      </c>
      <c r="J28" s="74">
        <v>6</v>
      </c>
      <c r="K28" s="109">
        <v>1462.1666666666667</v>
      </c>
      <c r="L28" s="74">
        <v>0</v>
      </c>
      <c r="M28" s="74">
        <v>2</v>
      </c>
      <c r="N28" s="59"/>
      <c r="O28" s="76">
        <v>34.354651162790695</v>
      </c>
      <c r="P28" s="76">
        <v>32.950464396284829</v>
      </c>
      <c r="Q28" s="76">
        <v>33.145400593471813</v>
      </c>
      <c r="R28" s="75">
        <v>40.672839506172842</v>
      </c>
      <c r="S28" s="76">
        <v>15.460606060606061</v>
      </c>
      <c r="T28" s="76">
        <v>16.662613981762917</v>
      </c>
      <c r="U28" s="76">
        <v>18.756838905775076</v>
      </c>
      <c r="V28" s="75">
        <v>23.25</v>
      </c>
      <c r="W28" s="76">
        <v>20.641025641025642</v>
      </c>
      <c r="X28" s="76">
        <v>27.935185185185187</v>
      </c>
      <c r="Y28" s="76">
        <v>28.478723404255319</v>
      </c>
      <c r="Z28" s="75">
        <v>30.252525252525253</v>
      </c>
    </row>
    <row r="29" spans="1:145" s="80" customFormat="1" ht="17.100000000000001" customHeight="1" x14ac:dyDescent="0.25">
      <c r="A29" s="57">
        <v>171026</v>
      </c>
      <c r="B29" s="57" t="s">
        <v>276</v>
      </c>
      <c r="C29" s="58" t="s">
        <v>253</v>
      </c>
      <c r="D29" s="74">
        <v>9</v>
      </c>
      <c r="E29" s="120">
        <v>7480</v>
      </c>
      <c r="F29" s="120">
        <v>1060</v>
      </c>
      <c r="G29" s="59"/>
      <c r="H29" s="74">
        <v>7</v>
      </c>
      <c r="I29" s="109">
        <v>917.14285714285711</v>
      </c>
      <c r="J29" s="74">
        <v>6</v>
      </c>
      <c r="K29" s="109">
        <v>1246.6666666666667</v>
      </c>
      <c r="L29" s="74">
        <v>0</v>
      </c>
      <c r="M29" s="74">
        <v>1</v>
      </c>
      <c r="N29" s="59"/>
      <c r="O29" s="76">
        <v>24.514778325123153</v>
      </c>
      <c r="P29" s="76">
        <v>23.382775119617225</v>
      </c>
      <c r="Q29" s="76">
        <v>26.501170960187352</v>
      </c>
      <c r="R29" s="75">
        <v>31.371352785145888</v>
      </c>
      <c r="S29" s="76">
        <v>11.146706586826348</v>
      </c>
      <c r="T29" s="76">
        <v>8.5623100303951372</v>
      </c>
      <c r="U29" s="76">
        <v>12.289772727272727</v>
      </c>
      <c r="V29" s="75">
        <v>21.23076923076923</v>
      </c>
      <c r="W29" s="76">
        <v>27.682539682539684</v>
      </c>
      <c r="X29" s="76">
        <v>19.920634920634921</v>
      </c>
      <c r="Y29" s="76">
        <v>24.680555555555557</v>
      </c>
      <c r="Z29" s="75">
        <v>34.827586206896555</v>
      </c>
    </row>
    <row r="30" spans="1:145" s="69" customFormat="1" ht="17.100000000000001" customHeight="1" x14ac:dyDescent="0.25">
      <c r="C30" s="69" t="s">
        <v>292</v>
      </c>
      <c r="D30" s="70"/>
      <c r="E30" s="112"/>
      <c r="F30" s="112"/>
      <c r="G30" s="70"/>
      <c r="H30" s="70"/>
      <c r="I30" s="112"/>
      <c r="J30" s="70"/>
      <c r="K30" s="145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</row>
    <row r="31" spans="1:145" s="80" customFormat="1" ht="17.100000000000001" customHeight="1" x14ac:dyDescent="0.25">
      <c r="A31" s="57"/>
      <c r="B31" s="57" t="s">
        <v>277</v>
      </c>
      <c r="C31" s="58"/>
      <c r="D31" s="59"/>
      <c r="E31" s="119">
        <v>177010</v>
      </c>
      <c r="F31" s="119">
        <v>17808</v>
      </c>
      <c r="G31" s="60"/>
      <c r="H31" s="77">
        <v>121</v>
      </c>
      <c r="I31" s="109">
        <v>1315.7190082644629</v>
      </c>
      <c r="J31" s="89">
        <v>136</v>
      </c>
      <c r="K31" s="109">
        <v>1301.5441176470588</v>
      </c>
      <c r="L31" s="74">
        <v>22</v>
      </c>
      <c r="M31" s="84">
        <v>0</v>
      </c>
      <c r="N31" s="63"/>
      <c r="O31" s="76">
        <v>33.854253335246021</v>
      </c>
      <c r="P31" s="76">
        <v>33.419079837618405</v>
      </c>
      <c r="Q31" s="76">
        <v>38.538569863871068</v>
      </c>
      <c r="R31" s="75">
        <v>41.783889340927587</v>
      </c>
      <c r="S31" s="76">
        <v>15.389285267242458</v>
      </c>
      <c r="T31" s="76">
        <v>12.434394409937887</v>
      </c>
      <c r="U31" s="76">
        <v>15.076122744633215</v>
      </c>
      <c r="V31" s="75">
        <v>19.334669061765926</v>
      </c>
      <c r="W31" s="76">
        <v>20.065548780487806</v>
      </c>
      <c r="X31" s="76">
        <v>16.165548098434005</v>
      </c>
      <c r="Y31" s="76">
        <v>22.677581863979849</v>
      </c>
      <c r="Z31" s="75">
        <v>25.451948051948051</v>
      </c>
    </row>
    <row r="32" spans="1:145" s="80" customFormat="1" ht="17.100000000000001" customHeight="1" x14ac:dyDescent="0.25">
      <c r="A32" s="57"/>
      <c r="B32" s="57" t="s">
        <v>276</v>
      </c>
      <c r="C32" s="58"/>
      <c r="D32" s="59"/>
      <c r="E32" s="119">
        <v>82300</v>
      </c>
      <c r="F32" s="119">
        <v>9343</v>
      </c>
      <c r="G32" s="60"/>
      <c r="H32" s="77">
        <v>90</v>
      </c>
      <c r="I32" s="109">
        <v>810.63333333333333</v>
      </c>
      <c r="J32" s="89">
        <v>80</v>
      </c>
      <c r="K32" s="109">
        <v>1028.75</v>
      </c>
      <c r="L32" s="74">
        <v>4</v>
      </c>
      <c r="M32" s="84">
        <v>9</v>
      </c>
      <c r="N32" s="63"/>
      <c r="O32" s="76">
        <v>25.655411923596372</v>
      </c>
      <c r="P32" s="76">
        <v>23.194241842610364</v>
      </c>
      <c r="Q32" s="76">
        <v>27.762672811059907</v>
      </c>
      <c r="R32" s="75">
        <v>29.916046319272127</v>
      </c>
      <c r="S32" s="76">
        <v>13.047418568579658</v>
      </c>
      <c r="T32" s="76">
        <v>12.182882882882883</v>
      </c>
      <c r="U32" s="76">
        <v>15.180633955709943</v>
      </c>
      <c r="V32" s="75">
        <v>21.348405521180389</v>
      </c>
      <c r="W32" s="76">
        <v>16.605</v>
      </c>
      <c r="X32" s="76">
        <v>13.458250497017893</v>
      </c>
      <c r="Y32" s="76">
        <v>16.917659804983749</v>
      </c>
      <c r="Z32" s="75">
        <v>17.860730593607308</v>
      </c>
    </row>
    <row r="33" spans="1:28" s="80" customFormat="1" ht="17.100000000000001" customHeight="1" x14ac:dyDescent="0.25">
      <c r="A33" s="57"/>
      <c r="B33" s="57" t="s">
        <v>302</v>
      </c>
      <c r="C33" s="58"/>
      <c r="D33" s="59"/>
      <c r="E33" s="119">
        <v>259310</v>
      </c>
      <c r="F33" s="119">
        <v>27151</v>
      </c>
      <c r="G33" s="64"/>
      <c r="H33" s="79">
        <v>211</v>
      </c>
      <c r="I33" s="109">
        <v>1100.2796208530806</v>
      </c>
      <c r="J33" s="74">
        <v>216</v>
      </c>
      <c r="K33" s="109">
        <v>1200.5092592592594</v>
      </c>
      <c r="L33" s="74">
        <v>26</v>
      </c>
      <c r="M33" s="84">
        <v>9</v>
      </c>
      <c r="N33" s="63"/>
      <c r="O33" s="76">
        <v>30.357906861938456</v>
      </c>
      <c r="P33" s="76">
        <v>29.191190476190478</v>
      </c>
      <c r="Q33" s="76">
        <v>33.700146564358995</v>
      </c>
      <c r="R33" s="75">
        <v>36.557326290866044</v>
      </c>
      <c r="S33" s="76">
        <v>14.543912973924172</v>
      </c>
      <c r="T33" s="76">
        <v>12.342619986850757</v>
      </c>
      <c r="U33" s="76">
        <v>15.11558324452824</v>
      </c>
      <c r="V33" s="75">
        <v>20.074394614913892</v>
      </c>
      <c r="W33" s="76">
        <v>18.568771626297579</v>
      </c>
      <c r="X33" s="76">
        <v>15.005112910097997</v>
      </c>
      <c r="Y33" s="76">
        <v>20.162724692526016</v>
      </c>
      <c r="Z33" s="75">
        <v>22.177744953225012</v>
      </c>
    </row>
    <row r="34" spans="1:28" x14ac:dyDescent="0.25">
      <c r="B34" s="28"/>
      <c r="D34" s="29"/>
      <c r="E34" s="113"/>
      <c r="F34" s="113"/>
      <c r="G34" s="29"/>
      <c r="H34" s="29"/>
      <c r="I34" s="113"/>
      <c r="J34" s="29"/>
      <c r="K34" s="14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5"/>
      <c r="AB34" s="25"/>
    </row>
    <row r="35" spans="1:28" x14ac:dyDescent="0.25">
      <c r="A35" s="25" t="str">
        <f>' Sacyl'!A43</f>
        <v>Fecha de corte : 01/01/2020</v>
      </c>
      <c r="B35" s="25"/>
      <c r="C35" s="25"/>
      <c r="D35" s="25"/>
      <c r="E35" s="114"/>
      <c r="F35" s="114"/>
      <c r="G35" s="67"/>
      <c r="H35" s="25"/>
      <c r="I35" s="114"/>
      <c r="J35" s="25"/>
      <c r="K35" s="147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73" t="s">
        <v>285</v>
      </c>
      <c r="B36" s="73"/>
      <c r="C36" s="73"/>
      <c r="D36" s="73"/>
      <c r="E36" s="115"/>
      <c r="F36" s="115"/>
      <c r="G36" s="73"/>
      <c r="H36" s="73"/>
      <c r="I36" s="115"/>
      <c r="J36" s="73"/>
      <c r="K36" s="148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8" x14ac:dyDescent="0.25">
      <c r="A37" s="73" t="s">
        <v>327</v>
      </c>
      <c r="B37" s="73"/>
      <c r="C37" s="73"/>
      <c r="D37" s="73"/>
      <c r="E37" s="115"/>
      <c r="F37" s="115"/>
      <c r="G37" s="73"/>
      <c r="H37" s="73"/>
      <c r="I37" s="115"/>
      <c r="J37" s="73"/>
      <c r="K37" s="148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8" x14ac:dyDescent="0.25">
      <c r="A38" s="73" t="s">
        <v>286</v>
      </c>
      <c r="B38" s="73"/>
      <c r="C38" s="73"/>
      <c r="D38" s="73"/>
      <c r="E38" s="115"/>
      <c r="F38" s="115"/>
      <c r="G38" s="73"/>
      <c r="H38" s="73"/>
      <c r="I38" s="115"/>
      <c r="J38" s="73"/>
      <c r="K38" s="148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8" x14ac:dyDescent="0.25">
      <c r="A39" s="73" t="s">
        <v>326</v>
      </c>
      <c r="B39" s="73"/>
      <c r="C39" s="73"/>
      <c r="D39" s="73"/>
      <c r="E39" s="115"/>
      <c r="F39" s="115"/>
      <c r="G39" s="73"/>
      <c r="H39" s="73"/>
      <c r="I39" s="115"/>
      <c r="J39" s="73"/>
      <c r="K39" s="148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8" x14ac:dyDescent="0.25">
      <c r="A40" s="73" t="s">
        <v>329</v>
      </c>
      <c r="B40" s="73"/>
      <c r="C40" s="73"/>
      <c r="D40" s="73"/>
      <c r="E40" s="115"/>
      <c r="F40" s="115"/>
      <c r="G40" s="73"/>
      <c r="H40" s="73"/>
      <c r="I40" s="115"/>
      <c r="J40" s="73"/>
      <c r="K40" s="148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8" s="90" customFormat="1" ht="15" customHeight="1" x14ac:dyDescent="0.25">
      <c r="A41" s="171" t="s">
        <v>331</v>
      </c>
      <c r="B41" s="171"/>
      <c r="C41" s="171"/>
      <c r="D41" s="171"/>
      <c r="E41" s="186"/>
      <c r="F41" s="186"/>
      <c r="G41" s="171"/>
      <c r="H41" s="171"/>
      <c r="I41" s="186"/>
      <c r="J41" s="171"/>
      <c r="K41" s="186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</row>
    <row r="42" spans="1:28" ht="15" customHeight="1" x14ac:dyDescent="0.25">
      <c r="A42" s="171" t="s">
        <v>308</v>
      </c>
      <c r="B42" s="171"/>
      <c r="C42" s="171"/>
      <c r="D42" s="171"/>
      <c r="E42" s="186"/>
      <c r="F42" s="186"/>
      <c r="G42" s="171"/>
      <c r="H42" s="171"/>
      <c r="I42" s="186"/>
      <c r="J42" s="171"/>
      <c r="K42" s="186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8" x14ac:dyDescent="0.25">
      <c r="A43" s="97" t="s">
        <v>309</v>
      </c>
    </row>
    <row r="44" spans="1:28" x14ac:dyDescent="0.25">
      <c r="A44" s="97" t="s">
        <v>306</v>
      </c>
    </row>
  </sheetData>
  <mergeCells count="11">
    <mergeCell ref="A41:Z41"/>
    <mergeCell ref="A42:Z42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210"/>
  <sheetViews>
    <sheetView showGridLines="0" zoomScale="80" zoomScaleNormal="80" workbookViewId="0">
      <selection activeCell="S36" sqref="S36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style="3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7.7109375" customWidth="1"/>
  </cols>
  <sheetData>
    <row r="1" spans="1:182" ht="21" x14ac:dyDescent="0.35">
      <c r="A1" s="48" t="s">
        <v>324</v>
      </c>
      <c r="C1" s="27"/>
    </row>
    <row r="2" spans="1:182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182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182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182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182" s="25" customFormat="1" ht="17.100000000000001" customHeight="1" x14ac:dyDescent="0.25">
      <c r="A6" s="57">
        <v>171101</v>
      </c>
      <c r="B6" s="57" t="s">
        <v>277</v>
      </c>
      <c r="C6" s="58" t="s">
        <v>254</v>
      </c>
      <c r="D6" s="74">
        <v>1</v>
      </c>
      <c r="E6" s="120">
        <v>15037</v>
      </c>
      <c r="F6" s="120">
        <v>1609</v>
      </c>
      <c r="G6" s="59"/>
      <c r="H6" s="74">
        <v>10</v>
      </c>
      <c r="I6" s="109">
        <v>1342.8</v>
      </c>
      <c r="J6" s="74">
        <v>11</v>
      </c>
      <c r="K6" s="109">
        <v>1367</v>
      </c>
      <c r="L6" s="74">
        <v>2</v>
      </c>
      <c r="M6" s="74">
        <v>0</v>
      </c>
      <c r="N6" s="59"/>
      <c r="O6" s="76">
        <v>30.568881685575363</v>
      </c>
      <c r="P6" s="76">
        <v>30.204819277108435</v>
      </c>
      <c r="Q6" s="76">
        <v>41.061611374407583</v>
      </c>
      <c r="R6" s="75">
        <v>42.145922746781117</v>
      </c>
      <c r="S6" s="76">
        <v>14.615156017830609</v>
      </c>
      <c r="T6" s="76">
        <v>16.4375</v>
      </c>
      <c r="U6" s="76">
        <v>17.049365303244006</v>
      </c>
      <c r="V6" s="75">
        <v>19.669826224328595</v>
      </c>
      <c r="W6" s="76">
        <v>21.50793650793651</v>
      </c>
      <c r="X6" s="76">
        <v>18.295081967213115</v>
      </c>
      <c r="Y6" s="76">
        <v>18.977099236641223</v>
      </c>
      <c r="Z6" s="75">
        <v>23.215686274509803</v>
      </c>
      <c r="AA6" s="26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</row>
    <row r="7" spans="1:182" s="25" customFormat="1" ht="17.100000000000001" customHeight="1" x14ac:dyDescent="0.25">
      <c r="A7" s="57">
        <v>171102</v>
      </c>
      <c r="B7" s="57" t="s">
        <v>276</v>
      </c>
      <c r="C7" s="58" t="s">
        <v>255</v>
      </c>
      <c r="D7" s="74">
        <v>55</v>
      </c>
      <c r="E7" s="120">
        <v>4656</v>
      </c>
      <c r="F7" s="120">
        <v>171</v>
      </c>
      <c r="G7" s="59"/>
      <c r="H7" s="74">
        <v>12</v>
      </c>
      <c r="I7" s="109">
        <v>373.75</v>
      </c>
      <c r="J7" s="74">
        <v>10</v>
      </c>
      <c r="K7" s="109">
        <v>465.6</v>
      </c>
      <c r="L7" s="74">
        <v>0</v>
      </c>
      <c r="M7" s="74">
        <v>1</v>
      </c>
      <c r="N7" s="59"/>
      <c r="O7" s="76">
        <v>20.222222222222221</v>
      </c>
      <c r="P7" s="76">
        <v>15.036437246963562</v>
      </c>
      <c r="Q7" s="76">
        <v>19.285436893203883</v>
      </c>
      <c r="R7" s="75">
        <v>19.643776824034333</v>
      </c>
      <c r="S7" s="76">
        <v>8.784697508896798</v>
      </c>
      <c r="T7" s="76">
        <v>8.2612244897959179</v>
      </c>
      <c r="U7" s="76">
        <v>8.9978947368421061</v>
      </c>
      <c r="V7" s="75">
        <v>15.057077625570777</v>
      </c>
      <c r="W7" s="76">
        <v>9.384615384615385</v>
      </c>
      <c r="X7" s="76">
        <v>5.84</v>
      </c>
      <c r="Y7" s="76">
        <v>9.9411764705882355</v>
      </c>
      <c r="Z7" s="75">
        <v>10.611111111111111</v>
      </c>
      <c r="AA7" s="26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</row>
    <row r="8" spans="1:182" s="25" customFormat="1" ht="17.100000000000001" customHeight="1" x14ac:dyDescent="0.25">
      <c r="A8" s="57">
        <v>171103</v>
      </c>
      <c r="B8" s="57" t="s">
        <v>276</v>
      </c>
      <c r="C8" s="58" t="s">
        <v>256</v>
      </c>
      <c r="D8" s="74">
        <v>8</v>
      </c>
      <c r="E8" s="120">
        <v>539</v>
      </c>
      <c r="F8" s="120">
        <v>18</v>
      </c>
      <c r="G8" s="59"/>
      <c r="H8" s="74">
        <v>3</v>
      </c>
      <c r="I8" s="109">
        <v>173.66666666666666</v>
      </c>
      <c r="J8" s="74">
        <v>3</v>
      </c>
      <c r="K8" s="109">
        <v>179.66666666666666</v>
      </c>
      <c r="L8" s="74">
        <v>0</v>
      </c>
      <c r="M8" s="74">
        <v>1</v>
      </c>
      <c r="N8" s="59"/>
      <c r="O8" s="76">
        <v>12.21311475409836</v>
      </c>
      <c r="P8" s="76">
        <v>9.1683168316831676</v>
      </c>
      <c r="Q8" s="76">
        <v>10.725806451612904</v>
      </c>
      <c r="R8" s="75">
        <v>11.117647058823529</v>
      </c>
      <c r="S8" s="76">
        <v>5.4369747899159666</v>
      </c>
      <c r="T8" s="76">
        <v>4.97887323943662</v>
      </c>
      <c r="U8" s="76">
        <v>5.7521367521367521</v>
      </c>
      <c r="V8" s="75">
        <v>8.1707317073170724</v>
      </c>
      <c r="W8" s="76">
        <v>5</v>
      </c>
      <c r="X8" s="76">
        <v>9</v>
      </c>
      <c r="Y8" s="76">
        <v>7.5</v>
      </c>
      <c r="Z8" s="75">
        <v>3.5</v>
      </c>
      <c r="AA8" s="26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</row>
    <row r="9" spans="1:182" s="25" customFormat="1" ht="17.100000000000001" customHeight="1" x14ac:dyDescent="0.25">
      <c r="A9" s="57">
        <v>171104</v>
      </c>
      <c r="B9" s="57" t="s">
        <v>277</v>
      </c>
      <c r="C9" s="58" t="s">
        <v>257</v>
      </c>
      <c r="D9" s="74">
        <v>20</v>
      </c>
      <c r="E9" s="120">
        <v>12490</v>
      </c>
      <c r="F9" s="120">
        <v>1173</v>
      </c>
      <c r="G9" s="59"/>
      <c r="H9" s="74">
        <v>14</v>
      </c>
      <c r="I9" s="109">
        <v>808.35714285714289</v>
      </c>
      <c r="J9" s="74">
        <v>12</v>
      </c>
      <c r="K9" s="109">
        <v>1040.8333333333333</v>
      </c>
      <c r="L9" s="74">
        <v>1</v>
      </c>
      <c r="M9" s="74">
        <v>0</v>
      </c>
      <c r="N9" s="59"/>
      <c r="O9" s="76">
        <v>27.878467635402906</v>
      </c>
      <c r="P9" s="76">
        <v>26.935828877005349</v>
      </c>
      <c r="Q9" s="76">
        <v>32.459787556904402</v>
      </c>
      <c r="R9" s="75">
        <v>31.876488095238095</v>
      </c>
      <c r="S9" s="76">
        <v>11.454404945904173</v>
      </c>
      <c r="T9" s="76">
        <v>9.2225705329153609</v>
      </c>
      <c r="U9" s="76">
        <v>11.780219780219781</v>
      </c>
      <c r="V9" s="75">
        <v>19.621580547112462</v>
      </c>
      <c r="W9" s="76">
        <v>15.564516129032258</v>
      </c>
      <c r="X9" s="76">
        <v>11.426229508196721</v>
      </c>
      <c r="Y9" s="76">
        <v>14.672413793103448</v>
      </c>
      <c r="Z9" s="75">
        <v>17.827586206896552</v>
      </c>
      <c r="AA9" s="26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</row>
    <row r="10" spans="1:182" s="2" customFormat="1" ht="17.100000000000001" customHeight="1" x14ac:dyDescent="0.25">
      <c r="A10" s="57">
        <v>171105</v>
      </c>
      <c r="B10" s="57" t="s">
        <v>277</v>
      </c>
      <c r="C10" s="58" t="s">
        <v>258</v>
      </c>
      <c r="D10" s="74">
        <v>23</v>
      </c>
      <c r="E10" s="120">
        <v>14592</v>
      </c>
      <c r="F10" s="120">
        <v>1484</v>
      </c>
      <c r="G10" s="59"/>
      <c r="H10" s="74">
        <v>16</v>
      </c>
      <c r="I10" s="109">
        <v>819.25</v>
      </c>
      <c r="J10" s="74">
        <v>16</v>
      </c>
      <c r="K10" s="109">
        <v>912</v>
      </c>
      <c r="L10" s="74">
        <v>1</v>
      </c>
      <c r="M10" s="74">
        <v>1</v>
      </c>
      <c r="N10" s="59"/>
      <c r="O10" s="76">
        <v>30.63049095607235</v>
      </c>
      <c r="P10" s="76">
        <v>23.4688995215311</v>
      </c>
      <c r="Q10" s="76">
        <v>40.513274336283189</v>
      </c>
      <c r="R10" s="75">
        <v>41.275035260930892</v>
      </c>
      <c r="S10" s="76">
        <v>12.09236031927024</v>
      </c>
      <c r="T10" s="76">
        <v>9.1536491677336755</v>
      </c>
      <c r="U10" s="76">
        <v>10.653104925053533</v>
      </c>
      <c r="V10" s="75">
        <v>14.404328018223234</v>
      </c>
      <c r="W10" s="76">
        <v>28.547826086956523</v>
      </c>
      <c r="X10" s="76">
        <v>21.407079646017699</v>
      </c>
      <c r="Y10" s="76">
        <v>38.253968253968253</v>
      </c>
      <c r="Z10" s="75">
        <v>35.078651685393261</v>
      </c>
      <c r="AA10" s="26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</row>
    <row r="11" spans="1:182" s="25" customFormat="1" ht="17.100000000000001" customHeight="1" x14ac:dyDescent="0.25">
      <c r="A11" s="57">
        <v>171106</v>
      </c>
      <c r="B11" s="57" t="s">
        <v>276</v>
      </c>
      <c r="C11" s="58" t="s">
        <v>259</v>
      </c>
      <c r="D11" s="74">
        <v>20</v>
      </c>
      <c r="E11" s="120">
        <v>3065</v>
      </c>
      <c r="F11" s="120">
        <v>132</v>
      </c>
      <c r="G11" s="59"/>
      <c r="H11" s="74">
        <v>8</v>
      </c>
      <c r="I11" s="109">
        <v>366.625</v>
      </c>
      <c r="J11" s="74">
        <v>6</v>
      </c>
      <c r="K11" s="109">
        <v>510.83333333333331</v>
      </c>
      <c r="L11" s="74">
        <v>0</v>
      </c>
      <c r="M11" s="74">
        <v>1</v>
      </c>
      <c r="N11" s="59"/>
      <c r="O11" s="76">
        <v>21.122905027932962</v>
      </c>
      <c r="P11" s="76">
        <v>14.997319034852547</v>
      </c>
      <c r="Q11" s="76">
        <v>22.733552631578949</v>
      </c>
      <c r="R11" s="75">
        <v>23.67549668874172</v>
      </c>
      <c r="S11" s="76">
        <v>8.2952646239554326</v>
      </c>
      <c r="T11" s="76">
        <v>5.9601139601139606</v>
      </c>
      <c r="U11" s="76">
        <v>8.9129213483146064</v>
      </c>
      <c r="V11" s="75">
        <v>12.550595238095237</v>
      </c>
      <c r="W11" s="76">
        <v>5.5555555555555554</v>
      </c>
      <c r="X11" s="76">
        <v>5.4117647058823533</v>
      </c>
      <c r="Y11" s="76">
        <v>8</v>
      </c>
      <c r="Z11" s="75">
        <v>10</v>
      </c>
      <c r="AA11" s="26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</row>
    <row r="12" spans="1:182" s="25" customFormat="1" ht="17.100000000000001" customHeight="1" x14ac:dyDescent="0.25">
      <c r="A12" s="57">
        <v>171107</v>
      </c>
      <c r="B12" s="57" t="s">
        <v>276</v>
      </c>
      <c r="C12" s="58" t="s">
        <v>260</v>
      </c>
      <c r="D12" s="74">
        <v>18</v>
      </c>
      <c r="E12" s="120">
        <v>2999</v>
      </c>
      <c r="F12" s="120">
        <v>118</v>
      </c>
      <c r="G12" s="59"/>
      <c r="H12" s="74">
        <v>8</v>
      </c>
      <c r="I12" s="109">
        <v>360.125</v>
      </c>
      <c r="J12" s="74">
        <v>6</v>
      </c>
      <c r="K12" s="109">
        <v>499.83333333333331</v>
      </c>
      <c r="L12" s="74">
        <v>0</v>
      </c>
      <c r="M12" s="74">
        <v>1</v>
      </c>
      <c r="N12" s="59"/>
      <c r="O12" s="76">
        <v>18.136268343815512</v>
      </c>
      <c r="P12" s="76">
        <v>17.004032258064516</v>
      </c>
      <c r="Q12" s="76">
        <v>18.580459770114942</v>
      </c>
      <c r="R12" s="75">
        <v>17.479744136460553</v>
      </c>
      <c r="S12" s="76">
        <v>9.1849710982658959</v>
      </c>
      <c r="T12" s="76">
        <v>9.474006116207951</v>
      </c>
      <c r="U12" s="76">
        <v>9.437823834196891</v>
      </c>
      <c r="V12" s="75">
        <v>13.772189349112425</v>
      </c>
      <c r="W12" s="76">
        <v>12.083333333333334</v>
      </c>
      <c r="X12" s="76">
        <v>16.649999999999999</v>
      </c>
      <c r="Y12" s="76">
        <v>19.083333333333332</v>
      </c>
      <c r="Z12" s="75">
        <v>19.071428571428573</v>
      </c>
      <c r="AA12" s="26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</row>
    <row r="13" spans="1:182" s="25" customFormat="1" ht="17.100000000000001" customHeight="1" x14ac:dyDescent="0.25">
      <c r="A13" s="57">
        <v>171108</v>
      </c>
      <c r="B13" s="57" t="s">
        <v>276</v>
      </c>
      <c r="C13" s="58" t="s">
        <v>261</v>
      </c>
      <c r="D13" s="74">
        <v>16</v>
      </c>
      <c r="E13" s="120">
        <v>1144</v>
      </c>
      <c r="F13" s="120">
        <v>28</v>
      </c>
      <c r="G13" s="59"/>
      <c r="H13" s="74">
        <v>3</v>
      </c>
      <c r="I13" s="109">
        <v>372</v>
      </c>
      <c r="J13" s="74">
        <v>4</v>
      </c>
      <c r="K13" s="109">
        <v>286</v>
      </c>
      <c r="L13" s="74">
        <v>0</v>
      </c>
      <c r="M13" s="74">
        <v>1</v>
      </c>
      <c r="N13" s="59"/>
      <c r="O13" s="76">
        <v>16.403508771929825</v>
      </c>
      <c r="P13" s="76">
        <v>10.725146198830409</v>
      </c>
      <c r="Q13" s="76">
        <v>13.198830409356725</v>
      </c>
      <c r="R13" s="75">
        <v>12.684931506849315</v>
      </c>
      <c r="S13" s="76">
        <v>8.4630541871921174</v>
      </c>
      <c r="T13" s="76">
        <v>7.1767441860465118</v>
      </c>
      <c r="U13" s="76">
        <v>8.5102040816326525</v>
      </c>
      <c r="V13" s="75">
        <v>12.115789473684211</v>
      </c>
      <c r="W13" s="76">
        <v>1.8333333333333333</v>
      </c>
      <c r="X13" s="76">
        <v>1.8</v>
      </c>
      <c r="Y13" s="76">
        <v>1</v>
      </c>
      <c r="Z13" s="75">
        <v>0</v>
      </c>
      <c r="AA13" s="26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</row>
    <row r="14" spans="1:182" s="25" customFormat="1" ht="17.100000000000001" customHeight="1" x14ac:dyDescent="0.25">
      <c r="A14" s="57">
        <v>171109</v>
      </c>
      <c r="B14" s="57" t="s">
        <v>276</v>
      </c>
      <c r="C14" s="58" t="s">
        <v>262</v>
      </c>
      <c r="D14" s="74">
        <v>31</v>
      </c>
      <c r="E14" s="120">
        <v>2015</v>
      </c>
      <c r="F14" s="120">
        <v>79</v>
      </c>
      <c r="G14" s="59"/>
      <c r="H14" s="74">
        <v>6</v>
      </c>
      <c r="I14" s="109">
        <v>322.66666666666669</v>
      </c>
      <c r="J14" s="74">
        <v>5</v>
      </c>
      <c r="K14" s="109">
        <v>403</v>
      </c>
      <c r="L14" s="74">
        <v>0</v>
      </c>
      <c r="M14" s="74">
        <v>1</v>
      </c>
      <c r="N14" s="59"/>
      <c r="O14" s="76">
        <v>21.461240310077521</v>
      </c>
      <c r="P14" s="76">
        <v>17.130268199233715</v>
      </c>
      <c r="Q14" s="76">
        <v>24.431924882629108</v>
      </c>
      <c r="R14" s="75">
        <v>22.883620689655171</v>
      </c>
      <c r="S14" s="76">
        <v>7.4615384615384617</v>
      </c>
      <c r="T14" s="76">
        <v>5.4710424710424714</v>
      </c>
      <c r="U14" s="76">
        <v>8.3353658536585371</v>
      </c>
      <c r="V14" s="75">
        <v>11.124542124542124</v>
      </c>
      <c r="W14" s="76">
        <v>3.736842105263158</v>
      </c>
      <c r="X14" s="76">
        <v>3.4782608695652173</v>
      </c>
      <c r="Y14" s="76">
        <v>4.4761904761904763</v>
      </c>
      <c r="Z14" s="75">
        <v>4.2727272727272725</v>
      </c>
      <c r="AA14" s="26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</row>
    <row r="15" spans="1:182" s="25" customFormat="1" ht="17.100000000000001" customHeight="1" x14ac:dyDescent="0.25">
      <c r="A15" s="57">
        <v>171110</v>
      </c>
      <c r="B15" s="57" t="s">
        <v>276</v>
      </c>
      <c r="C15" s="58" t="s">
        <v>263</v>
      </c>
      <c r="D15" s="74">
        <v>17</v>
      </c>
      <c r="E15" s="120">
        <v>2921</v>
      </c>
      <c r="F15" s="120">
        <v>154</v>
      </c>
      <c r="G15" s="59"/>
      <c r="H15" s="74">
        <v>7</v>
      </c>
      <c r="I15" s="109">
        <v>395.28571428571428</v>
      </c>
      <c r="J15" s="74">
        <v>6</v>
      </c>
      <c r="K15" s="109">
        <v>486.83333333333331</v>
      </c>
      <c r="L15" s="74">
        <v>0</v>
      </c>
      <c r="M15" s="74">
        <v>1</v>
      </c>
      <c r="N15" s="59"/>
      <c r="O15" s="76">
        <v>24.650887573964496</v>
      </c>
      <c r="P15" s="76">
        <v>16.347290640394089</v>
      </c>
      <c r="Q15" s="76">
        <v>23.745033112582782</v>
      </c>
      <c r="R15" s="75">
        <v>25.776061776061777</v>
      </c>
      <c r="S15" s="76">
        <v>7.1423357664233578</v>
      </c>
      <c r="T15" s="76">
        <v>8.3517915309446256</v>
      </c>
      <c r="U15" s="76">
        <v>8.8166666666666664</v>
      </c>
      <c r="V15" s="75">
        <v>13.119047619047619</v>
      </c>
      <c r="W15" s="76">
        <v>14.388888888888889</v>
      </c>
      <c r="X15" s="76">
        <v>16.368421052631579</v>
      </c>
      <c r="Y15" s="76">
        <v>18.600000000000001</v>
      </c>
      <c r="Z15" s="75">
        <v>19.9375</v>
      </c>
      <c r="AA15" s="26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</row>
    <row r="16" spans="1:182" s="25" customFormat="1" ht="17.100000000000001" customHeight="1" x14ac:dyDescent="0.25">
      <c r="A16" s="57">
        <v>171111</v>
      </c>
      <c r="B16" s="57" t="s">
        <v>277</v>
      </c>
      <c r="C16" s="58" t="s">
        <v>264</v>
      </c>
      <c r="D16" s="74">
        <v>1</v>
      </c>
      <c r="E16" s="120">
        <v>16701</v>
      </c>
      <c r="F16" s="120">
        <v>2003</v>
      </c>
      <c r="G16" s="59"/>
      <c r="H16" s="74">
        <v>11</v>
      </c>
      <c r="I16" s="109">
        <v>1336.1818181818182</v>
      </c>
      <c r="J16" s="74">
        <v>12</v>
      </c>
      <c r="K16" s="109">
        <v>1391.75</v>
      </c>
      <c r="L16" s="74">
        <v>2</v>
      </c>
      <c r="M16" s="74">
        <v>0</v>
      </c>
      <c r="N16" s="59"/>
      <c r="O16" s="76">
        <v>34.418524871355061</v>
      </c>
      <c r="P16" s="76">
        <v>30.515007898894154</v>
      </c>
      <c r="Q16" s="76">
        <v>40.522633744855966</v>
      </c>
      <c r="R16" s="75">
        <v>46.341935483870969</v>
      </c>
      <c r="S16" s="76">
        <v>15.410852713178295</v>
      </c>
      <c r="T16" s="76">
        <v>10.767511177347243</v>
      </c>
      <c r="U16" s="76">
        <v>13.830455259026687</v>
      </c>
      <c r="V16" s="75">
        <v>16.161397670549086</v>
      </c>
      <c r="W16" s="76">
        <v>31.923076923076923</v>
      </c>
      <c r="X16" s="76">
        <v>28.859813084112151</v>
      </c>
      <c r="Y16" s="76">
        <v>26.5</v>
      </c>
      <c r="Z16" s="75">
        <v>26.257142857142856</v>
      </c>
      <c r="AA16" s="26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</row>
    <row r="17" spans="1:182" s="25" customFormat="1" ht="17.100000000000001" customHeight="1" x14ac:dyDescent="0.25">
      <c r="A17" s="57">
        <v>171112</v>
      </c>
      <c r="B17" s="57" t="s">
        <v>277</v>
      </c>
      <c r="C17" s="58" t="s">
        <v>265</v>
      </c>
      <c r="D17" s="74">
        <v>1</v>
      </c>
      <c r="E17" s="120">
        <v>12649</v>
      </c>
      <c r="F17" s="120">
        <v>1865</v>
      </c>
      <c r="G17" s="59"/>
      <c r="H17" s="74">
        <v>8</v>
      </c>
      <c r="I17" s="109">
        <v>1348</v>
      </c>
      <c r="J17" s="74">
        <v>10</v>
      </c>
      <c r="K17" s="109">
        <v>1264.9000000000001</v>
      </c>
      <c r="L17" s="74">
        <v>2</v>
      </c>
      <c r="M17" s="74">
        <v>0</v>
      </c>
      <c r="N17" s="59"/>
      <c r="O17" s="76">
        <v>34.486547085201792</v>
      </c>
      <c r="P17" s="76">
        <v>32.566810344827587</v>
      </c>
      <c r="Q17" s="76">
        <v>45.221288515406165</v>
      </c>
      <c r="R17" s="75">
        <v>44.534574468085104</v>
      </c>
      <c r="S17" s="76">
        <v>15.479717813051147</v>
      </c>
      <c r="T17" s="76">
        <v>12.368067226890757</v>
      </c>
      <c r="U17" s="76">
        <v>14.384015594541911</v>
      </c>
      <c r="V17" s="75">
        <v>21.735887096774192</v>
      </c>
      <c r="W17" s="76">
        <v>27.774774774774773</v>
      </c>
      <c r="X17" s="76">
        <v>16.577586206896552</v>
      </c>
      <c r="Y17" s="76">
        <v>29.076923076923077</v>
      </c>
      <c r="Z17" s="75">
        <v>27.774509803921568</v>
      </c>
      <c r="AA17" s="26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</row>
    <row r="18" spans="1:182" s="25" customFormat="1" ht="17.100000000000001" customHeight="1" x14ac:dyDescent="0.25">
      <c r="A18" s="57">
        <v>171113</v>
      </c>
      <c r="B18" s="57" t="s">
        <v>276</v>
      </c>
      <c r="C18" s="58" t="s">
        <v>266</v>
      </c>
      <c r="D18" s="74">
        <v>13</v>
      </c>
      <c r="E18" s="120">
        <v>5277</v>
      </c>
      <c r="F18" s="120">
        <v>333</v>
      </c>
      <c r="G18" s="59"/>
      <c r="H18" s="74">
        <v>10</v>
      </c>
      <c r="I18" s="109">
        <v>494.4</v>
      </c>
      <c r="J18" s="74">
        <v>9</v>
      </c>
      <c r="K18" s="109">
        <v>586.33333333333337</v>
      </c>
      <c r="L18" s="74">
        <v>0</v>
      </c>
      <c r="M18" s="74">
        <v>1</v>
      </c>
      <c r="N18" s="59"/>
      <c r="O18" s="76">
        <v>24.617647058823529</v>
      </c>
      <c r="P18" s="76">
        <v>22.263793103448275</v>
      </c>
      <c r="Q18" s="76">
        <v>22.018581081081081</v>
      </c>
      <c r="R18" s="75">
        <v>24.281632653061223</v>
      </c>
      <c r="S18" s="76">
        <v>12.511406844106464</v>
      </c>
      <c r="T18" s="76">
        <v>11.296875</v>
      </c>
      <c r="U18" s="76">
        <v>12.212692967409948</v>
      </c>
      <c r="V18" s="75">
        <v>16.400386847195357</v>
      </c>
      <c r="W18" s="76">
        <v>15.863636363636363</v>
      </c>
      <c r="X18" s="76">
        <v>17.72</v>
      </c>
      <c r="Y18" s="76">
        <v>22.588235294117649</v>
      </c>
      <c r="Z18" s="75">
        <v>25.954545454545453</v>
      </c>
      <c r="AA18" s="26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</row>
    <row r="19" spans="1:182" s="25" customFormat="1" ht="17.100000000000001" customHeight="1" x14ac:dyDescent="0.25">
      <c r="A19" s="57">
        <v>171114</v>
      </c>
      <c r="B19" s="57" t="s">
        <v>276</v>
      </c>
      <c r="C19" s="58" t="s">
        <v>267</v>
      </c>
      <c r="D19" s="74">
        <v>34</v>
      </c>
      <c r="E19" s="120">
        <v>3968</v>
      </c>
      <c r="F19" s="120">
        <v>300</v>
      </c>
      <c r="G19" s="59"/>
      <c r="H19" s="74">
        <v>10</v>
      </c>
      <c r="I19" s="109">
        <v>366.8</v>
      </c>
      <c r="J19" s="74">
        <v>9</v>
      </c>
      <c r="K19" s="109">
        <v>440.88888888888891</v>
      </c>
      <c r="L19" s="74">
        <v>0</v>
      </c>
      <c r="M19" s="74">
        <v>1</v>
      </c>
      <c r="N19" s="59"/>
      <c r="O19" s="76">
        <v>21.672169811320753</v>
      </c>
      <c r="P19" s="76">
        <v>14.855238095238095</v>
      </c>
      <c r="Q19" s="76">
        <v>25.349593495934958</v>
      </c>
      <c r="R19" s="75">
        <v>20.994535519125684</v>
      </c>
      <c r="S19" s="76">
        <v>8.5619999999999994</v>
      </c>
      <c r="T19" s="76">
        <v>9.3170254403131114</v>
      </c>
      <c r="U19" s="76">
        <v>10.34251968503937</v>
      </c>
      <c r="V19" s="75">
        <v>12.982942430703625</v>
      </c>
      <c r="W19" s="76">
        <v>11.88</v>
      </c>
      <c r="X19" s="76">
        <v>10.225806451612904</v>
      </c>
      <c r="Y19" s="76">
        <v>14.363636363636363</v>
      </c>
      <c r="Z19" s="75">
        <v>16.642857142857142</v>
      </c>
      <c r="AA19" s="26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</row>
    <row r="20" spans="1:182" s="25" customFormat="1" ht="17.100000000000001" customHeight="1" x14ac:dyDescent="0.25">
      <c r="A20" s="57">
        <v>171115</v>
      </c>
      <c r="B20" s="57" t="s">
        <v>276</v>
      </c>
      <c r="C20" s="58" t="s">
        <v>268</v>
      </c>
      <c r="D20" s="74">
        <v>43</v>
      </c>
      <c r="E20" s="120">
        <v>5196</v>
      </c>
      <c r="F20" s="120">
        <v>256</v>
      </c>
      <c r="G20" s="59"/>
      <c r="H20" s="74">
        <v>13</v>
      </c>
      <c r="I20" s="109">
        <v>380</v>
      </c>
      <c r="J20" s="74">
        <v>12</v>
      </c>
      <c r="K20" s="109">
        <v>433</v>
      </c>
      <c r="L20" s="74">
        <v>0</v>
      </c>
      <c r="M20" s="74">
        <v>1</v>
      </c>
      <c r="N20" s="59"/>
      <c r="O20" s="76">
        <v>21.652448657187993</v>
      </c>
      <c r="P20" s="76">
        <v>21.003478260869564</v>
      </c>
      <c r="Q20" s="76">
        <v>24.520599250936328</v>
      </c>
      <c r="R20" s="75">
        <v>21.098786828422877</v>
      </c>
      <c r="S20" s="76">
        <v>7.3132911392405067</v>
      </c>
      <c r="T20" s="76">
        <v>9.0364842454394694</v>
      </c>
      <c r="U20" s="76">
        <v>7.7763532763532766</v>
      </c>
      <c r="V20" s="75">
        <v>11.69701726844584</v>
      </c>
      <c r="W20" s="76">
        <v>11.85</v>
      </c>
      <c r="X20" s="76">
        <v>7.583333333333333</v>
      </c>
      <c r="Y20" s="76">
        <v>10.6</v>
      </c>
      <c r="Z20" s="75">
        <v>13.238095238095237</v>
      </c>
      <c r="AA20" s="26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</row>
    <row r="21" spans="1:182" s="25" customFormat="1" ht="17.100000000000001" customHeight="1" x14ac:dyDescent="0.25">
      <c r="A21" s="57">
        <v>171116</v>
      </c>
      <c r="B21" s="57" t="s">
        <v>276</v>
      </c>
      <c r="C21" s="58" t="s">
        <v>269</v>
      </c>
      <c r="D21" s="74">
        <v>23</v>
      </c>
      <c r="E21" s="120">
        <v>3395</v>
      </c>
      <c r="F21" s="120">
        <v>156</v>
      </c>
      <c r="G21" s="59"/>
      <c r="H21" s="74">
        <v>9</v>
      </c>
      <c r="I21" s="109">
        <v>359.88888888888891</v>
      </c>
      <c r="J21" s="74">
        <v>8</v>
      </c>
      <c r="K21" s="109">
        <v>424.375</v>
      </c>
      <c r="L21" s="74">
        <v>0</v>
      </c>
      <c r="M21" s="74">
        <v>1</v>
      </c>
      <c r="N21" s="59"/>
      <c r="O21" s="76">
        <v>17.326403326403327</v>
      </c>
      <c r="P21" s="76">
        <v>12.663306451612904</v>
      </c>
      <c r="Q21" s="76">
        <v>17.744282744282746</v>
      </c>
      <c r="R21" s="75">
        <v>17.39121338912134</v>
      </c>
      <c r="S21" s="76">
        <v>8.1911357340720219</v>
      </c>
      <c r="T21" s="76">
        <v>7.7844155844155845</v>
      </c>
      <c r="U21" s="76">
        <v>7.4309927360774815</v>
      </c>
      <c r="V21" s="75">
        <v>11.958656330749355</v>
      </c>
      <c r="W21" s="76">
        <v>8.1333333333333329</v>
      </c>
      <c r="X21" s="76">
        <v>8.615384615384615</v>
      </c>
      <c r="Y21" s="76">
        <v>10.9</v>
      </c>
      <c r="Z21" s="75">
        <v>7.2857142857142856</v>
      </c>
      <c r="AA21" s="26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</row>
    <row r="22" spans="1:182" s="25" customFormat="1" ht="17.100000000000001" customHeight="1" x14ac:dyDescent="0.25">
      <c r="A22" s="57">
        <v>171117</v>
      </c>
      <c r="B22" s="57" t="s">
        <v>277</v>
      </c>
      <c r="C22" s="58" t="s">
        <v>270</v>
      </c>
      <c r="D22" s="74">
        <v>15</v>
      </c>
      <c r="E22" s="120">
        <v>11236</v>
      </c>
      <c r="F22" s="120">
        <v>1019</v>
      </c>
      <c r="G22" s="59"/>
      <c r="H22" s="74">
        <v>13</v>
      </c>
      <c r="I22" s="109">
        <v>785.92307692307691</v>
      </c>
      <c r="J22" s="74">
        <v>12</v>
      </c>
      <c r="K22" s="109">
        <v>936.33333333333337</v>
      </c>
      <c r="L22" s="74">
        <v>1</v>
      </c>
      <c r="M22" s="74">
        <v>0</v>
      </c>
      <c r="N22" s="59"/>
      <c r="O22" s="76">
        <v>31.521367521367523</v>
      </c>
      <c r="P22" s="76">
        <v>28.189698492462313</v>
      </c>
      <c r="Q22" s="76">
        <v>27.75357142857143</v>
      </c>
      <c r="R22" s="75">
        <v>30.975206611570247</v>
      </c>
      <c r="S22" s="76">
        <v>12.338662790697674</v>
      </c>
      <c r="T22" s="76">
        <v>12.21461897356143</v>
      </c>
      <c r="U22" s="76">
        <v>12.588075880758808</v>
      </c>
      <c r="V22" s="75">
        <v>16.306990881458965</v>
      </c>
      <c r="W22" s="76">
        <v>25.841269841269842</v>
      </c>
      <c r="X22" s="76">
        <v>29.338709677419356</v>
      </c>
      <c r="Y22" s="76">
        <v>20.9</v>
      </c>
      <c r="Z22" s="75">
        <v>26.145454545454545</v>
      </c>
      <c r="AA22" s="26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</row>
    <row r="23" spans="1:182" s="25" customFormat="1" ht="17.100000000000001" customHeight="1" x14ac:dyDescent="0.25">
      <c r="A23" s="57">
        <v>171118</v>
      </c>
      <c r="B23" s="57" t="s">
        <v>276</v>
      </c>
      <c r="C23" s="58" t="s">
        <v>271</v>
      </c>
      <c r="D23" s="74">
        <v>20</v>
      </c>
      <c r="E23" s="120">
        <v>1869</v>
      </c>
      <c r="F23" s="120">
        <v>93</v>
      </c>
      <c r="G23" s="59"/>
      <c r="H23" s="74">
        <v>6</v>
      </c>
      <c r="I23" s="109">
        <v>296</v>
      </c>
      <c r="J23" s="74">
        <v>5</v>
      </c>
      <c r="K23" s="109">
        <v>373.8</v>
      </c>
      <c r="L23" s="74">
        <v>0</v>
      </c>
      <c r="M23" s="74">
        <v>1</v>
      </c>
      <c r="N23" s="59"/>
      <c r="O23" s="76">
        <v>17.965838509316772</v>
      </c>
      <c r="P23" s="76">
        <v>15.064615384615385</v>
      </c>
      <c r="Q23" s="76">
        <v>20.859649122807017</v>
      </c>
      <c r="R23" s="75">
        <v>16.801393728222997</v>
      </c>
      <c r="S23" s="76">
        <v>6.9964028776978413</v>
      </c>
      <c r="T23" s="76">
        <v>9.1304347826086953</v>
      </c>
      <c r="U23" s="76">
        <v>8.726643598615917</v>
      </c>
      <c r="V23" s="75">
        <v>9.7674418604651159</v>
      </c>
      <c r="W23" s="76">
        <v>3.7333333333333334</v>
      </c>
      <c r="X23" s="76">
        <v>3.7333333333333334</v>
      </c>
      <c r="Y23" s="76">
        <v>7.3076923076923075</v>
      </c>
      <c r="Z23" s="75">
        <v>6.4666666666666668</v>
      </c>
      <c r="AA23" s="26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</row>
    <row r="24" spans="1:182" s="25" customFormat="1" ht="17.100000000000001" customHeight="1" x14ac:dyDescent="0.25">
      <c r="A24" s="57">
        <v>171119</v>
      </c>
      <c r="B24" s="57" t="s">
        <v>276</v>
      </c>
      <c r="C24" s="58" t="s">
        <v>272</v>
      </c>
      <c r="D24" s="74">
        <v>17</v>
      </c>
      <c r="E24" s="120">
        <v>3581</v>
      </c>
      <c r="F24" s="120">
        <v>242</v>
      </c>
      <c r="G24" s="59"/>
      <c r="H24" s="74">
        <v>9</v>
      </c>
      <c r="I24" s="109">
        <v>371</v>
      </c>
      <c r="J24" s="74">
        <v>6</v>
      </c>
      <c r="K24" s="109">
        <v>596.83333333333337</v>
      </c>
      <c r="L24" s="74">
        <v>0</v>
      </c>
      <c r="M24" s="74">
        <v>1</v>
      </c>
      <c r="N24" s="59"/>
      <c r="O24" s="76">
        <v>20.673629242819842</v>
      </c>
      <c r="P24" s="76">
        <v>18.714611872146119</v>
      </c>
      <c r="Q24" s="76">
        <v>26.273224043715846</v>
      </c>
      <c r="R24" s="75">
        <v>25.23607427055703</v>
      </c>
      <c r="S24" s="76">
        <v>8.882539682539683</v>
      </c>
      <c r="T24" s="76">
        <v>7.0366300366300365</v>
      </c>
      <c r="U24" s="76">
        <v>9.9176829268292686</v>
      </c>
      <c r="V24" s="75">
        <v>16.402597402597401</v>
      </c>
      <c r="W24" s="76">
        <v>7.8636363636363633</v>
      </c>
      <c r="X24" s="76">
        <v>8</v>
      </c>
      <c r="Y24" s="76">
        <v>7.7857142857142856</v>
      </c>
      <c r="Z24" s="75">
        <v>12.222222222222221</v>
      </c>
      <c r="AA24" s="26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</row>
    <row r="25" spans="1:182" s="25" customFormat="1" ht="17.100000000000001" customHeight="1" x14ac:dyDescent="0.25">
      <c r="A25" s="57">
        <v>171120</v>
      </c>
      <c r="B25" s="57" t="s">
        <v>277</v>
      </c>
      <c r="C25" s="58" t="s">
        <v>273</v>
      </c>
      <c r="D25" s="74">
        <v>1</v>
      </c>
      <c r="E25" s="120">
        <v>20467</v>
      </c>
      <c r="F25" s="120">
        <v>2001</v>
      </c>
      <c r="G25" s="59"/>
      <c r="H25" s="74">
        <v>13</v>
      </c>
      <c r="I25" s="109">
        <v>1420.4615384615386</v>
      </c>
      <c r="J25" s="74">
        <v>15</v>
      </c>
      <c r="K25" s="109">
        <v>1364.4666666666667</v>
      </c>
      <c r="L25" s="74">
        <v>3</v>
      </c>
      <c r="M25" s="74">
        <v>0</v>
      </c>
      <c r="N25" s="59"/>
      <c r="O25" s="76">
        <v>32.342500000000001</v>
      </c>
      <c r="P25" s="76">
        <v>32.02310654685494</v>
      </c>
      <c r="Q25" s="76">
        <v>33.850515463917525</v>
      </c>
      <c r="R25" s="75">
        <v>36.107648725212464</v>
      </c>
      <c r="S25" s="76">
        <v>12.017003188097767</v>
      </c>
      <c r="T25" s="76">
        <v>10.633333333333333</v>
      </c>
      <c r="U25" s="76">
        <v>13.542046605876394</v>
      </c>
      <c r="V25" s="75">
        <v>15.454648526077097</v>
      </c>
      <c r="W25" s="76">
        <v>17.835978835978835</v>
      </c>
      <c r="X25" s="76">
        <v>12.104395604395604</v>
      </c>
      <c r="Y25" s="76">
        <v>17.111111111111111</v>
      </c>
      <c r="Z25" s="75">
        <v>20.245398773006134</v>
      </c>
      <c r="AA25" s="26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</row>
    <row r="26" spans="1:182" s="25" customFormat="1" ht="17.100000000000001" customHeight="1" x14ac:dyDescent="0.25">
      <c r="A26" s="57">
        <v>171121</v>
      </c>
      <c r="B26" s="57" t="s">
        <v>276</v>
      </c>
      <c r="C26" s="58" t="s">
        <v>274</v>
      </c>
      <c r="D26" s="74">
        <v>31</v>
      </c>
      <c r="E26" s="120">
        <v>7137</v>
      </c>
      <c r="F26" s="120">
        <v>290</v>
      </c>
      <c r="G26" s="59"/>
      <c r="H26" s="74">
        <v>13</v>
      </c>
      <c r="I26" s="109">
        <v>526.69230769230774</v>
      </c>
      <c r="J26" s="74">
        <v>11</v>
      </c>
      <c r="K26" s="109">
        <v>648.81818181818187</v>
      </c>
      <c r="L26" s="74">
        <v>0</v>
      </c>
      <c r="M26" s="74">
        <v>1</v>
      </c>
      <c r="N26" s="59"/>
      <c r="O26" s="76">
        <v>21.766433566433566</v>
      </c>
      <c r="P26" s="76">
        <v>19.212893553223388</v>
      </c>
      <c r="Q26" s="76">
        <v>20.526881720430108</v>
      </c>
      <c r="R26" s="75">
        <v>22.19640179910045</v>
      </c>
      <c r="S26" s="76">
        <v>9.5041050903119864</v>
      </c>
      <c r="T26" s="76">
        <v>7.1472172351885099</v>
      </c>
      <c r="U26" s="76">
        <v>7.774193548387097</v>
      </c>
      <c r="V26" s="75">
        <v>13.812280701754386</v>
      </c>
      <c r="W26" s="76">
        <v>5.8648648648648649</v>
      </c>
      <c r="X26" s="76">
        <v>6.1034482758620694</v>
      </c>
      <c r="Y26" s="76">
        <v>3.6666666666666665</v>
      </c>
      <c r="Z26" s="75">
        <v>0</v>
      </c>
      <c r="AA26" s="26"/>
      <c r="AB26" s="43"/>
      <c r="AC26" s="43"/>
      <c r="AD26" s="43"/>
      <c r="AE26" s="108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</row>
    <row r="27" spans="1:182" s="25" customFormat="1" ht="17.100000000000001" customHeight="1" x14ac:dyDescent="0.25">
      <c r="A27" s="57">
        <v>171122</v>
      </c>
      <c r="B27" s="57" t="s">
        <v>276</v>
      </c>
      <c r="C27" s="58" t="s">
        <v>275</v>
      </c>
      <c r="D27" s="74">
        <v>23</v>
      </c>
      <c r="E27" s="120">
        <v>7837</v>
      </c>
      <c r="F27" s="120">
        <v>399</v>
      </c>
      <c r="G27" s="59"/>
      <c r="H27" s="74">
        <v>11</v>
      </c>
      <c r="I27" s="109">
        <v>676.18181818181813</v>
      </c>
      <c r="J27" s="74">
        <v>9</v>
      </c>
      <c r="K27" s="109">
        <v>870.77777777777783</v>
      </c>
      <c r="L27" s="74">
        <v>0</v>
      </c>
      <c r="M27" s="74">
        <v>1</v>
      </c>
      <c r="N27" s="59"/>
      <c r="O27" s="76">
        <v>28.609348914858096</v>
      </c>
      <c r="P27" s="76">
        <v>28.570945945945947</v>
      </c>
      <c r="Q27" s="76">
        <v>25.341346153846153</v>
      </c>
      <c r="R27" s="75">
        <v>33.029411764705884</v>
      </c>
      <c r="S27" s="76">
        <v>10.015503875968992</v>
      </c>
      <c r="T27" s="76">
        <v>7.8326771653543306</v>
      </c>
      <c r="U27" s="76">
        <v>11.597765363128492</v>
      </c>
      <c r="V27" s="75">
        <v>15.009842519685039</v>
      </c>
      <c r="W27" s="76">
        <v>6.5116279069767442</v>
      </c>
      <c r="X27" s="76">
        <v>8.4035087719298254</v>
      </c>
      <c r="Y27" s="76">
        <v>8</v>
      </c>
      <c r="Z27" s="75">
        <v>1</v>
      </c>
      <c r="AA27" s="26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</row>
    <row r="28" spans="1:182" s="94" customFormat="1" ht="17.100000000000001" customHeight="1" x14ac:dyDescent="0.25">
      <c r="A28" s="69"/>
      <c r="B28" s="69"/>
      <c r="C28" s="69" t="s">
        <v>14</v>
      </c>
      <c r="D28" s="70"/>
      <c r="E28" s="112"/>
      <c r="F28" s="112"/>
      <c r="G28" s="70"/>
      <c r="H28" s="70"/>
      <c r="I28" s="112"/>
      <c r="J28" s="70"/>
      <c r="K28" s="145"/>
      <c r="L28" s="70"/>
      <c r="M28" s="70"/>
      <c r="N28" s="70"/>
      <c r="O28" s="70"/>
      <c r="P28" s="70"/>
      <c r="Q28" s="70"/>
      <c r="R28" s="161"/>
      <c r="S28" s="70"/>
      <c r="T28" s="70"/>
      <c r="U28" s="70"/>
      <c r="V28" s="70"/>
      <c r="W28" s="70"/>
      <c r="X28" s="70"/>
      <c r="Y28" s="70"/>
      <c r="Z28" s="70"/>
      <c r="AA28" s="4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</row>
    <row r="29" spans="1:182" s="25" customFormat="1" ht="17.100000000000001" customHeight="1" x14ac:dyDescent="0.25">
      <c r="A29" s="57"/>
      <c r="B29" s="57" t="s">
        <v>277</v>
      </c>
      <c r="C29" s="58"/>
      <c r="D29" s="59"/>
      <c r="E29" s="119">
        <v>103172</v>
      </c>
      <c r="F29" s="119">
        <v>11154</v>
      </c>
      <c r="G29" s="61"/>
      <c r="H29" s="89">
        <v>85</v>
      </c>
      <c r="I29" s="109">
        <v>1082.5647058823529</v>
      </c>
      <c r="J29" s="89">
        <v>88</v>
      </c>
      <c r="K29" s="109">
        <v>1172.409090909091</v>
      </c>
      <c r="L29" s="84">
        <v>12</v>
      </c>
      <c r="M29" s="84">
        <v>1</v>
      </c>
      <c r="N29" s="63"/>
      <c r="O29" s="76">
        <v>31.443043385338747</v>
      </c>
      <c r="P29" s="76">
        <v>28.763489766384122</v>
      </c>
      <c r="Q29" s="76">
        <v>35.816808769792935</v>
      </c>
      <c r="R29" s="75">
        <v>38.009466019417474</v>
      </c>
      <c r="S29" s="76">
        <v>13.173084557364033</v>
      </c>
      <c r="T29" s="76">
        <v>11.42997542997543</v>
      </c>
      <c r="U29" s="76">
        <v>13.240373617994663</v>
      </c>
      <c r="V29" s="75">
        <v>17.241781106949645</v>
      </c>
      <c r="W29" s="76">
        <v>23.844155844155843</v>
      </c>
      <c r="X29" s="76">
        <v>18.847968545216251</v>
      </c>
      <c r="Y29" s="76">
        <v>22.375178316690441</v>
      </c>
      <c r="Z29" s="75">
        <v>25.002967359050444</v>
      </c>
      <c r="AA29" s="106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</row>
    <row r="30" spans="1:182" s="25" customFormat="1" ht="17.100000000000001" customHeight="1" x14ac:dyDescent="0.25">
      <c r="A30" s="57"/>
      <c r="B30" s="57" t="s">
        <v>276</v>
      </c>
      <c r="C30" s="58"/>
      <c r="D30" s="59"/>
      <c r="E30" s="119">
        <v>55599</v>
      </c>
      <c r="F30" s="119">
        <v>2769</v>
      </c>
      <c r="G30" s="61"/>
      <c r="H30" s="89">
        <v>128</v>
      </c>
      <c r="I30" s="109">
        <v>412.734375</v>
      </c>
      <c r="J30" s="89">
        <v>109</v>
      </c>
      <c r="K30" s="109">
        <v>510.08256880733944</v>
      </c>
      <c r="L30" s="84">
        <v>0</v>
      </c>
      <c r="M30" s="84">
        <v>5</v>
      </c>
      <c r="N30" s="63"/>
      <c r="O30" s="76">
        <v>21.435993740219093</v>
      </c>
      <c r="P30" s="76">
        <v>18.033230769230769</v>
      </c>
      <c r="Q30" s="76">
        <v>21.667425968109338</v>
      </c>
      <c r="R30" s="75">
        <v>21.980388753904894</v>
      </c>
      <c r="S30" s="76">
        <v>8.7904908500085508</v>
      </c>
      <c r="T30" s="76">
        <v>8.1982155353393988</v>
      </c>
      <c r="U30" s="76">
        <v>9.2106549364613883</v>
      </c>
      <c r="V30" s="75">
        <v>13.353675945753034</v>
      </c>
      <c r="W30" s="76">
        <v>8.8012820512820511</v>
      </c>
      <c r="X30" s="76">
        <v>8.8453608247422686</v>
      </c>
      <c r="Y30" s="76">
        <v>11.837004405286343</v>
      </c>
      <c r="Z30" s="75">
        <v>14.169902912621358</v>
      </c>
      <c r="AA30" s="106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</row>
    <row r="31" spans="1:182" s="25" customFormat="1" ht="17.100000000000001" customHeight="1" x14ac:dyDescent="0.25">
      <c r="A31" s="57"/>
      <c r="B31" s="57" t="s">
        <v>302</v>
      </c>
      <c r="C31" s="58"/>
      <c r="D31" s="59"/>
      <c r="E31" s="119">
        <v>158771</v>
      </c>
      <c r="F31" s="119">
        <v>13923</v>
      </c>
      <c r="G31" s="61"/>
      <c r="H31" s="89">
        <v>213</v>
      </c>
      <c r="I31" s="109">
        <v>680.03755868544602</v>
      </c>
      <c r="J31" s="89">
        <v>197</v>
      </c>
      <c r="K31" s="109">
        <v>805.94416243654825</v>
      </c>
      <c r="L31" s="84">
        <v>12</v>
      </c>
      <c r="M31" s="84">
        <v>6</v>
      </c>
      <c r="N31" s="63"/>
      <c r="O31" s="76">
        <v>25.666094498147981</v>
      </c>
      <c r="P31" s="76">
        <v>22.611361030254919</v>
      </c>
      <c r="Q31" s="76">
        <v>27.333528436250123</v>
      </c>
      <c r="R31" s="75">
        <v>28.663226067597652</v>
      </c>
      <c r="S31" s="76">
        <v>10.818925126320625</v>
      </c>
      <c r="T31" s="76">
        <v>9.6872641509433954</v>
      </c>
      <c r="U31" s="76">
        <v>11.067638791286015</v>
      </c>
      <c r="V31" s="75">
        <v>15.148703170028819</v>
      </c>
      <c r="W31" s="76">
        <v>19.506469500924215</v>
      </c>
      <c r="X31" s="76">
        <v>15.476107732406604</v>
      </c>
      <c r="Y31" s="76">
        <v>19.797413793103448</v>
      </c>
      <c r="Z31" s="75">
        <v>22.467045454545456</v>
      </c>
      <c r="AA31" s="32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</row>
    <row r="32" spans="1:182" x14ac:dyDescent="0.25">
      <c r="B32" s="28"/>
      <c r="D32" s="29"/>
      <c r="E32" s="113"/>
      <c r="F32" s="113"/>
      <c r="G32" s="29"/>
      <c r="H32" s="29"/>
      <c r="I32" s="113"/>
      <c r="J32" s="29"/>
      <c r="K32" s="14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</row>
    <row r="33" spans="1:182" x14ac:dyDescent="0.25">
      <c r="A33" s="25" t="s">
        <v>296</v>
      </c>
      <c r="B33" s="25"/>
      <c r="C33" s="25"/>
      <c r="D33" s="25"/>
      <c r="E33" s="114"/>
      <c r="F33" s="114"/>
      <c r="G33" s="67"/>
      <c r="H33" s="25"/>
      <c r="I33" s="114"/>
      <c r="J33" s="25"/>
      <c r="K33" s="147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</row>
    <row r="34" spans="1:182" x14ac:dyDescent="0.25">
      <c r="A34" s="73" t="s">
        <v>285</v>
      </c>
      <c r="B34" s="73"/>
      <c r="C34" s="73"/>
      <c r="D34" s="73"/>
      <c r="E34" s="115"/>
      <c r="F34" s="115"/>
      <c r="G34" s="73"/>
      <c r="H34" s="73"/>
      <c r="I34" s="115"/>
      <c r="J34" s="73"/>
      <c r="K34" s="148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</row>
    <row r="35" spans="1:182" x14ac:dyDescent="0.25">
      <c r="A35" s="73" t="s">
        <v>327</v>
      </c>
      <c r="B35" s="73"/>
      <c r="C35" s="73"/>
      <c r="D35" s="73"/>
      <c r="E35" s="115"/>
      <c r="F35" s="115"/>
      <c r="G35" s="73"/>
      <c r="H35" s="73"/>
      <c r="I35" s="115"/>
      <c r="J35" s="73"/>
      <c r="K35" s="148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</row>
    <row r="36" spans="1:182" x14ac:dyDescent="0.25">
      <c r="A36" s="73" t="s">
        <v>286</v>
      </c>
      <c r="B36" s="73"/>
      <c r="C36" s="73"/>
      <c r="D36" s="73"/>
      <c r="E36" s="115"/>
      <c r="F36" s="115"/>
      <c r="G36" s="73"/>
      <c r="H36" s="73"/>
      <c r="I36" s="115"/>
      <c r="J36" s="73"/>
      <c r="K36" s="148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</row>
    <row r="37" spans="1:182" x14ac:dyDescent="0.25">
      <c r="A37" s="73" t="s">
        <v>334</v>
      </c>
      <c r="B37" s="73"/>
      <c r="C37" s="73"/>
      <c r="D37" s="73"/>
      <c r="E37" s="115"/>
      <c r="F37" s="115"/>
      <c r="G37" s="73"/>
      <c r="H37" s="73"/>
      <c r="I37" s="115"/>
      <c r="J37" s="73"/>
      <c r="K37" s="148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</row>
    <row r="38" spans="1:182" x14ac:dyDescent="0.25">
      <c r="A38" s="73" t="s">
        <v>325</v>
      </c>
      <c r="B38" s="73"/>
      <c r="C38" s="73"/>
      <c r="D38" s="73"/>
      <c r="E38" s="115"/>
      <c r="F38" s="115"/>
      <c r="G38" s="73"/>
      <c r="H38" s="73"/>
      <c r="I38" s="115"/>
      <c r="J38" s="73"/>
      <c r="K38" s="148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</row>
    <row r="39" spans="1:182" s="90" customFormat="1" ht="15" customHeight="1" x14ac:dyDescent="0.25">
      <c r="A39" s="171" t="s">
        <v>331</v>
      </c>
      <c r="B39" s="171"/>
      <c r="C39" s="171"/>
      <c r="D39" s="171"/>
      <c r="E39" s="186"/>
      <c r="F39" s="186"/>
      <c r="G39" s="171"/>
      <c r="H39" s="171"/>
      <c r="I39" s="186"/>
      <c r="J39" s="171"/>
      <c r="K39" s="172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</row>
    <row r="40" spans="1:182" ht="15" customHeight="1" x14ac:dyDescent="0.25">
      <c r="A40" s="171" t="s">
        <v>308</v>
      </c>
      <c r="B40" s="171"/>
      <c r="C40" s="171"/>
      <c r="D40" s="171"/>
      <c r="E40" s="186"/>
      <c r="F40" s="186"/>
      <c r="G40" s="171"/>
      <c r="H40" s="171"/>
      <c r="I40" s="186"/>
      <c r="J40" s="171"/>
      <c r="K40" s="172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</row>
    <row r="41" spans="1:182" ht="15" customHeight="1" x14ac:dyDescent="0.25">
      <c r="A41" s="97" t="s">
        <v>309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</row>
    <row r="42" spans="1:182" x14ac:dyDescent="0.25">
      <c r="A42" s="97" t="s">
        <v>306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</row>
    <row r="43" spans="1:182" x14ac:dyDescent="0.25"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</row>
    <row r="44" spans="1:182" x14ac:dyDescent="0.25"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</row>
    <row r="45" spans="1:182" x14ac:dyDescent="0.25"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</row>
    <row r="46" spans="1:182" x14ac:dyDescent="0.25"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</row>
    <row r="47" spans="1:182" x14ac:dyDescent="0.25"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</row>
    <row r="48" spans="1:182" x14ac:dyDescent="0.25"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</row>
    <row r="49" spans="28:182" x14ac:dyDescent="0.25"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</row>
    <row r="50" spans="28:182" x14ac:dyDescent="0.25"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</row>
    <row r="51" spans="28:182" x14ac:dyDescent="0.25"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</row>
    <row r="52" spans="28:182" x14ac:dyDescent="0.25"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</row>
    <row r="53" spans="28:182" x14ac:dyDescent="0.25"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</row>
    <row r="54" spans="28:182" x14ac:dyDescent="0.25"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</row>
    <row r="55" spans="28:182" x14ac:dyDescent="0.25"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</row>
    <row r="56" spans="28:182" x14ac:dyDescent="0.25"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</row>
    <row r="57" spans="28:182" x14ac:dyDescent="0.25"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</row>
    <row r="58" spans="28:182" x14ac:dyDescent="0.25"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</row>
    <row r="59" spans="28:182" x14ac:dyDescent="0.25"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</row>
    <row r="60" spans="28:182" x14ac:dyDescent="0.25"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</row>
    <row r="61" spans="28:182" x14ac:dyDescent="0.25"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</row>
    <row r="62" spans="28:182" x14ac:dyDescent="0.25"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</row>
    <row r="63" spans="28:182" x14ac:dyDescent="0.25"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</row>
    <row r="64" spans="28:182" x14ac:dyDescent="0.25"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</row>
    <row r="65" spans="28:182" x14ac:dyDescent="0.25"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</row>
    <row r="66" spans="28:182" x14ac:dyDescent="0.25"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</row>
    <row r="67" spans="28:182" x14ac:dyDescent="0.25"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</row>
    <row r="68" spans="28:182" x14ac:dyDescent="0.25"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</row>
    <row r="69" spans="28:182" x14ac:dyDescent="0.25"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</row>
    <row r="70" spans="28:182" x14ac:dyDescent="0.25"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</row>
    <row r="71" spans="28:182" x14ac:dyDescent="0.25"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</row>
    <row r="72" spans="28:182" x14ac:dyDescent="0.25"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</row>
    <row r="73" spans="28:182" x14ac:dyDescent="0.25"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</row>
    <row r="74" spans="28:182" x14ac:dyDescent="0.25"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</row>
    <row r="75" spans="28:182" x14ac:dyDescent="0.25"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</row>
    <row r="76" spans="28:182" x14ac:dyDescent="0.25"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</row>
    <row r="77" spans="28:182" x14ac:dyDescent="0.25"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</row>
    <row r="78" spans="28:182" x14ac:dyDescent="0.25"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</row>
    <row r="79" spans="28:182" x14ac:dyDescent="0.25"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</row>
    <row r="80" spans="28:182" x14ac:dyDescent="0.25"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</row>
    <row r="81" spans="28:182" x14ac:dyDescent="0.25"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</row>
    <row r="82" spans="28:182" x14ac:dyDescent="0.25"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</row>
    <row r="83" spans="28:182" x14ac:dyDescent="0.25"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</row>
    <row r="84" spans="28:182" x14ac:dyDescent="0.25"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</row>
    <row r="85" spans="28:182" x14ac:dyDescent="0.25"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</row>
    <row r="86" spans="28:182" x14ac:dyDescent="0.25"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</row>
    <row r="87" spans="28:182" x14ac:dyDescent="0.25"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</row>
    <row r="88" spans="28:182" x14ac:dyDescent="0.25"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</row>
    <row r="89" spans="28:182" x14ac:dyDescent="0.25"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</row>
    <row r="90" spans="28:182" x14ac:dyDescent="0.25"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</row>
    <row r="91" spans="28:182" x14ac:dyDescent="0.25"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</row>
    <row r="92" spans="28:182" x14ac:dyDescent="0.25"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</row>
    <row r="93" spans="28:182" x14ac:dyDescent="0.25"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</row>
    <row r="94" spans="28:182" x14ac:dyDescent="0.25"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</row>
    <row r="95" spans="28:182" x14ac:dyDescent="0.25"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</row>
    <row r="96" spans="28:182" x14ac:dyDescent="0.25"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</row>
    <row r="97" spans="28:182" x14ac:dyDescent="0.25"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</row>
    <row r="98" spans="28:182" x14ac:dyDescent="0.25"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</row>
    <row r="99" spans="28:182" x14ac:dyDescent="0.25"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</row>
    <row r="100" spans="28:182" x14ac:dyDescent="0.25"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</row>
    <row r="101" spans="28:182" x14ac:dyDescent="0.25"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</row>
    <row r="102" spans="28:182" x14ac:dyDescent="0.25"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</row>
    <row r="103" spans="28:182" x14ac:dyDescent="0.25"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</row>
    <row r="104" spans="28:182" x14ac:dyDescent="0.25"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</row>
    <row r="105" spans="28:182" x14ac:dyDescent="0.25"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</row>
    <row r="106" spans="28:182" x14ac:dyDescent="0.25"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</row>
    <row r="107" spans="28:182" x14ac:dyDescent="0.25"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</row>
    <row r="108" spans="28:182" x14ac:dyDescent="0.25"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</row>
    <row r="109" spans="28:182" x14ac:dyDescent="0.25"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</row>
    <row r="110" spans="28:182" x14ac:dyDescent="0.25"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</row>
    <row r="111" spans="28:182" x14ac:dyDescent="0.25"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</row>
    <row r="112" spans="28:182" x14ac:dyDescent="0.25"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</row>
    <row r="113" spans="28:182" x14ac:dyDescent="0.25"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</row>
    <row r="114" spans="28:182" x14ac:dyDescent="0.25"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</row>
    <row r="115" spans="28:182" x14ac:dyDescent="0.25"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</row>
    <row r="116" spans="28:182" x14ac:dyDescent="0.25"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</row>
    <row r="117" spans="28:182" x14ac:dyDescent="0.25"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</row>
    <row r="118" spans="28:182" x14ac:dyDescent="0.25"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</row>
    <row r="119" spans="28:182" x14ac:dyDescent="0.25"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</row>
    <row r="120" spans="28:182" x14ac:dyDescent="0.25"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</row>
    <row r="121" spans="28:182" x14ac:dyDescent="0.25"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</row>
    <row r="122" spans="28:182" x14ac:dyDescent="0.25"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</row>
    <row r="123" spans="28:182" x14ac:dyDescent="0.25"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</row>
    <row r="124" spans="28:182" x14ac:dyDescent="0.25"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</row>
    <row r="125" spans="28:182" x14ac:dyDescent="0.25"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</row>
    <row r="126" spans="28:182" x14ac:dyDescent="0.25"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</row>
    <row r="127" spans="28:182" x14ac:dyDescent="0.25"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</row>
    <row r="128" spans="28:182" x14ac:dyDescent="0.25"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</row>
    <row r="129" spans="28:182" x14ac:dyDescent="0.25"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</row>
    <row r="130" spans="28:182" x14ac:dyDescent="0.25"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</row>
    <row r="131" spans="28:182" x14ac:dyDescent="0.25"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</row>
    <row r="132" spans="28:182" x14ac:dyDescent="0.25"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</row>
    <row r="133" spans="28:182" x14ac:dyDescent="0.25"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</row>
    <row r="134" spans="28:182" x14ac:dyDescent="0.25"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</row>
    <row r="135" spans="28:182" x14ac:dyDescent="0.25"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</row>
    <row r="136" spans="28:182" x14ac:dyDescent="0.25"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</row>
    <row r="137" spans="28:182" x14ac:dyDescent="0.25"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</row>
    <row r="138" spans="28:182" x14ac:dyDescent="0.25"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</row>
    <row r="139" spans="28:182" x14ac:dyDescent="0.25"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</row>
    <row r="140" spans="28:182" x14ac:dyDescent="0.25"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</row>
    <row r="141" spans="28:182" x14ac:dyDescent="0.25"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</row>
    <row r="142" spans="28:182" x14ac:dyDescent="0.25"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</row>
    <row r="143" spans="28:182" x14ac:dyDescent="0.25"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</row>
    <row r="144" spans="28:182" x14ac:dyDescent="0.25"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</row>
    <row r="145" spans="28:182" x14ac:dyDescent="0.25"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</row>
    <row r="146" spans="28:182" x14ac:dyDescent="0.25"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</row>
    <row r="147" spans="28:182" x14ac:dyDescent="0.25"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</row>
    <row r="148" spans="28:182" x14ac:dyDescent="0.25"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</row>
    <row r="149" spans="28:182" x14ac:dyDescent="0.25"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</row>
    <row r="150" spans="28:182" x14ac:dyDescent="0.25"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</row>
    <row r="151" spans="28:182" x14ac:dyDescent="0.25"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</row>
    <row r="152" spans="28:182" x14ac:dyDescent="0.25"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</row>
    <row r="153" spans="28:182" x14ac:dyDescent="0.25"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</row>
    <row r="154" spans="28:182" x14ac:dyDescent="0.25"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</row>
    <row r="155" spans="28:182" x14ac:dyDescent="0.25"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</row>
    <row r="156" spans="28:182" x14ac:dyDescent="0.25"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</row>
    <row r="157" spans="28:182" x14ac:dyDescent="0.25"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</row>
    <row r="158" spans="28:182" x14ac:dyDescent="0.25"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</row>
    <row r="159" spans="28:182" x14ac:dyDescent="0.25"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</row>
    <row r="160" spans="28:182" x14ac:dyDescent="0.25"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</row>
    <row r="161" spans="28:182" x14ac:dyDescent="0.25"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</row>
    <row r="162" spans="28:182" x14ac:dyDescent="0.25"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</row>
    <row r="163" spans="28:182" x14ac:dyDescent="0.25"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</row>
    <row r="164" spans="28:182" x14ac:dyDescent="0.25"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</row>
    <row r="165" spans="28:182" x14ac:dyDescent="0.25"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</row>
    <row r="166" spans="28:182" x14ac:dyDescent="0.25"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</row>
    <row r="167" spans="28:182" x14ac:dyDescent="0.25"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</row>
    <row r="168" spans="28:182" x14ac:dyDescent="0.25"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</row>
    <row r="169" spans="28:182" x14ac:dyDescent="0.25"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</row>
    <row r="170" spans="28:182" x14ac:dyDescent="0.25"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</row>
    <row r="171" spans="28:182" x14ac:dyDescent="0.25"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</row>
    <row r="172" spans="28:182" x14ac:dyDescent="0.25"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</row>
    <row r="173" spans="28:182" x14ac:dyDescent="0.25"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</row>
    <row r="174" spans="28:182" x14ac:dyDescent="0.25"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</row>
    <row r="175" spans="28:182" x14ac:dyDescent="0.25"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</row>
    <row r="176" spans="28:182" x14ac:dyDescent="0.25"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</row>
    <row r="177" spans="28:182" x14ac:dyDescent="0.25"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</row>
    <row r="178" spans="28:182" x14ac:dyDescent="0.25"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</row>
    <row r="179" spans="28:182" x14ac:dyDescent="0.25"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</row>
    <row r="180" spans="28:182" x14ac:dyDescent="0.25"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</row>
    <row r="181" spans="28:182" x14ac:dyDescent="0.25"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</row>
    <row r="182" spans="28:182" x14ac:dyDescent="0.25"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</row>
    <row r="183" spans="28:182" x14ac:dyDescent="0.25"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</row>
    <row r="184" spans="28:182" x14ac:dyDescent="0.25"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</row>
    <row r="185" spans="28:182" x14ac:dyDescent="0.25"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</row>
    <row r="186" spans="28:182" x14ac:dyDescent="0.25"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</row>
    <row r="187" spans="28:182" x14ac:dyDescent="0.25"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</row>
    <row r="188" spans="28:182" x14ac:dyDescent="0.25"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</row>
    <row r="189" spans="28:182" x14ac:dyDescent="0.25"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</row>
    <row r="190" spans="28:182" x14ac:dyDescent="0.25"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</row>
    <row r="191" spans="28:182" x14ac:dyDescent="0.25"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</row>
    <row r="192" spans="28:182" x14ac:dyDescent="0.25"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</row>
    <row r="193" spans="28:182" x14ac:dyDescent="0.25"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</row>
    <row r="194" spans="28:182" x14ac:dyDescent="0.25"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</row>
    <row r="195" spans="28:182" x14ac:dyDescent="0.25"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</row>
    <row r="196" spans="28:182" x14ac:dyDescent="0.25"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</row>
    <row r="197" spans="28:182" x14ac:dyDescent="0.25"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</row>
    <row r="198" spans="28:182" x14ac:dyDescent="0.25"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</row>
    <row r="199" spans="28:182" x14ac:dyDescent="0.25"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</row>
    <row r="200" spans="28:182" x14ac:dyDescent="0.25"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</row>
    <row r="201" spans="28:182" x14ac:dyDescent="0.25"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</row>
    <row r="202" spans="28:182" x14ac:dyDescent="0.25"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</row>
    <row r="203" spans="28:182" x14ac:dyDescent="0.25"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</row>
    <row r="204" spans="28:182" x14ac:dyDescent="0.25"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</row>
    <row r="205" spans="28:182" x14ac:dyDescent="0.25"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</row>
    <row r="206" spans="28:182" x14ac:dyDescent="0.25"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</row>
    <row r="207" spans="28:182" x14ac:dyDescent="0.25"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</row>
    <row r="208" spans="28:182" x14ac:dyDescent="0.25"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</row>
    <row r="209" spans="28:182" x14ac:dyDescent="0.25"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</row>
    <row r="210" spans="28:182" x14ac:dyDescent="0.25"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</row>
  </sheetData>
  <mergeCells count="11">
    <mergeCell ref="A39:Z39"/>
    <mergeCell ref="A40:Z40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showGridLines="0" zoomScale="80" zoomScaleNormal="80" zoomScaleSheetLayoutView="67" workbookViewId="0">
      <selection activeCell="Z35" sqref="Z35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style="3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12.42578125" customWidth="1"/>
  </cols>
  <sheetData>
    <row r="1" spans="1:30" ht="24.95" customHeight="1" x14ac:dyDescent="0.35">
      <c r="A1" s="48" t="s">
        <v>311</v>
      </c>
      <c r="C1" s="27"/>
    </row>
    <row r="2" spans="1:30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30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30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60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30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30" s="66" customFormat="1" ht="17.100000000000001" customHeight="1" x14ac:dyDescent="0.25">
      <c r="A6" s="57">
        <v>170101</v>
      </c>
      <c r="B6" s="57" t="s">
        <v>276</v>
      </c>
      <c r="C6" s="58" t="s">
        <v>31</v>
      </c>
      <c r="D6" s="74">
        <v>7</v>
      </c>
      <c r="E6" s="119">
        <v>7618</v>
      </c>
      <c r="F6" s="119">
        <v>730</v>
      </c>
      <c r="G6" s="61"/>
      <c r="H6" s="89">
        <v>8</v>
      </c>
      <c r="I6" s="109">
        <v>861</v>
      </c>
      <c r="J6" s="89">
        <v>9</v>
      </c>
      <c r="K6" s="109">
        <v>846.44444444444446</v>
      </c>
      <c r="L6" s="84">
        <v>1</v>
      </c>
      <c r="M6" s="84">
        <v>0</v>
      </c>
      <c r="N6" s="63"/>
      <c r="O6" s="78">
        <v>30.886752136752136</v>
      </c>
      <c r="P6" s="78">
        <v>32.059548254620125</v>
      </c>
      <c r="Q6" s="78">
        <v>40.58701298701299</v>
      </c>
      <c r="R6" s="75">
        <v>37.578811369509047</v>
      </c>
      <c r="S6" s="78">
        <v>15.045889101338432</v>
      </c>
      <c r="T6" s="78">
        <v>16.392931392931391</v>
      </c>
      <c r="U6" s="78">
        <v>17.655030800821354</v>
      </c>
      <c r="V6" s="75">
        <v>21.287439613526569</v>
      </c>
      <c r="W6" s="78">
        <v>22.767857142857142</v>
      </c>
      <c r="X6" s="78">
        <v>14.725806451612904</v>
      </c>
      <c r="Y6" s="78">
        <v>23.24074074074074</v>
      </c>
      <c r="Z6" s="75">
        <v>23.272727272727273</v>
      </c>
      <c r="AA6" s="65"/>
      <c r="AB6" s="96"/>
      <c r="AC6" s="96"/>
      <c r="AD6" s="96"/>
    </row>
    <row r="7" spans="1:30" s="66" customFormat="1" ht="17.100000000000001" customHeight="1" x14ac:dyDescent="0.25">
      <c r="A7" s="57">
        <v>170102</v>
      </c>
      <c r="B7" s="57" t="s">
        <v>277</v>
      </c>
      <c r="C7" s="58" t="s">
        <v>32</v>
      </c>
      <c r="D7" s="74">
        <v>37</v>
      </c>
      <c r="E7" s="119">
        <v>13866</v>
      </c>
      <c r="F7" s="119">
        <v>1377</v>
      </c>
      <c r="G7" s="61"/>
      <c r="H7" s="89">
        <v>17</v>
      </c>
      <c r="I7" s="109">
        <v>734.64705882352939</v>
      </c>
      <c r="J7" s="89">
        <v>17</v>
      </c>
      <c r="K7" s="109">
        <v>815.64705882352939</v>
      </c>
      <c r="L7" s="84">
        <v>2</v>
      </c>
      <c r="M7" s="84">
        <v>0</v>
      </c>
      <c r="N7" s="63"/>
      <c r="O7" s="78">
        <v>32.560945273631837</v>
      </c>
      <c r="P7" s="78">
        <v>25.244949494949495</v>
      </c>
      <c r="Q7" s="78">
        <v>33.410553410553412</v>
      </c>
      <c r="R7" s="75">
        <v>32.225882352941177</v>
      </c>
      <c r="S7" s="78">
        <v>14.04343105320304</v>
      </c>
      <c r="T7" s="78">
        <v>12.076819407008086</v>
      </c>
      <c r="U7" s="78">
        <v>17.314343845371312</v>
      </c>
      <c r="V7" s="75">
        <v>23.534831460674159</v>
      </c>
      <c r="W7" s="78">
        <v>27.421568627450981</v>
      </c>
      <c r="X7" s="78">
        <v>19.558139534883722</v>
      </c>
      <c r="Y7" s="78">
        <v>27.734939759036145</v>
      </c>
      <c r="Z7" s="75">
        <v>26.330434782608695</v>
      </c>
      <c r="AA7" s="65"/>
      <c r="AB7" s="96"/>
      <c r="AC7" s="96"/>
      <c r="AD7" s="96"/>
    </row>
    <row r="8" spans="1:30" s="66" customFormat="1" ht="17.100000000000001" customHeight="1" x14ac:dyDescent="0.25">
      <c r="A8" s="57">
        <v>170103</v>
      </c>
      <c r="B8" s="57" t="s">
        <v>277</v>
      </c>
      <c r="C8" s="58" t="s">
        <v>33</v>
      </c>
      <c r="D8" s="74">
        <v>1</v>
      </c>
      <c r="E8" s="119">
        <v>17125</v>
      </c>
      <c r="F8" s="119">
        <v>2392</v>
      </c>
      <c r="G8" s="61"/>
      <c r="H8" s="89">
        <v>11</v>
      </c>
      <c r="I8" s="109">
        <v>1339.3636363636363</v>
      </c>
      <c r="J8" s="89">
        <v>14</v>
      </c>
      <c r="K8" s="109">
        <v>1223.2142857142858</v>
      </c>
      <c r="L8" s="84">
        <v>3</v>
      </c>
      <c r="M8" s="84">
        <v>0</v>
      </c>
      <c r="N8" s="63"/>
      <c r="O8" s="78">
        <v>34.923423423423422</v>
      </c>
      <c r="P8" s="78">
        <v>39.797919762258545</v>
      </c>
      <c r="Q8" s="78">
        <v>41.197934595524956</v>
      </c>
      <c r="R8" s="75">
        <v>41.749565217391307</v>
      </c>
      <c r="S8" s="78">
        <v>13.35</v>
      </c>
      <c r="T8" s="78">
        <v>11.202396804260985</v>
      </c>
      <c r="U8" s="78">
        <v>13.870703764320785</v>
      </c>
      <c r="V8" s="75">
        <v>17.62094395280236</v>
      </c>
      <c r="W8" s="78">
        <v>30.283132530120483</v>
      </c>
      <c r="X8" s="78">
        <v>28.774390243902438</v>
      </c>
      <c r="Y8" s="78">
        <v>41.492537313432834</v>
      </c>
      <c r="Z8" s="75">
        <v>44.205479452054796</v>
      </c>
      <c r="AA8" s="65"/>
      <c r="AB8" s="96"/>
      <c r="AC8" s="72"/>
      <c r="AD8" s="96"/>
    </row>
    <row r="9" spans="1:30" s="66" customFormat="1" ht="17.100000000000001" customHeight="1" x14ac:dyDescent="0.25">
      <c r="A9" s="57">
        <v>170104</v>
      </c>
      <c r="B9" s="57" t="s">
        <v>277</v>
      </c>
      <c r="C9" s="58" t="s">
        <v>34</v>
      </c>
      <c r="D9" s="74">
        <v>1</v>
      </c>
      <c r="E9" s="119">
        <v>11283</v>
      </c>
      <c r="F9" s="119">
        <v>1153</v>
      </c>
      <c r="G9" s="61"/>
      <c r="H9" s="89">
        <v>8</v>
      </c>
      <c r="I9" s="109">
        <v>1266.25</v>
      </c>
      <c r="J9" s="89">
        <v>10</v>
      </c>
      <c r="K9" s="109">
        <v>1128.3</v>
      </c>
      <c r="L9" s="84">
        <v>2</v>
      </c>
      <c r="M9" s="84">
        <v>0</v>
      </c>
      <c r="N9" s="63"/>
      <c r="O9" s="78">
        <v>34.16916488222698</v>
      </c>
      <c r="P9" s="78">
        <v>37.469979296066249</v>
      </c>
      <c r="Q9" s="78">
        <v>42.981087470449175</v>
      </c>
      <c r="R9" s="75">
        <v>42.959715639810426</v>
      </c>
      <c r="S9" s="78">
        <v>14.124555160142348</v>
      </c>
      <c r="T9" s="78">
        <v>12.831597222222221</v>
      </c>
      <c r="U9" s="78">
        <v>15.054613935969869</v>
      </c>
      <c r="V9" s="75">
        <v>19.00201612903226</v>
      </c>
      <c r="W9" s="78">
        <v>16.85217391304348</v>
      </c>
      <c r="X9" s="78">
        <v>24.792682926829269</v>
      </c>
      <c r="Y9" s="78">
        <v>30.448275862068964</v>
      </c>
      <c r="Z9" s="75">
        <v>37.166666666666664</v>
      </c>
      <c r="AA9" s="65"/>
      <c r="AB9" s="96"/>
      <c r="AC9" s="72"/>
      <c r="AD9" s="96"/>
    </row>
    <row r="10" spans="1:30" s="12" customFormat="1" ht="17.100000000000001" customHeight="1" x14ac:dyDescent="0.25">
      <c r="A10" s="57">
        <v>170105</v>
      </c>
      <c r="B10" s="57" t="s">
        <v>276</v>
      </c>
      <c r="C10" s="58" t="s">
        <v>35</v>
      </c>
      <c r="D10" s="74">
        <v>58</v>
      </c>
      <c r="E10" s="119">
        <v>8686</v>
      </c>
      <c r="F10" s="119">
        <v>651</v>
      </c>
      <c r="G10" s="61"/>
      <c r="H10" s="89">
        <v>20</v>
      </c>
      <c r="I10" s="109">
        <v>401.75</v>
      </c>
      <c r="J10" s="89">
        <v>14</v>
      </c>
      <c r="K10" s="109">
        <v>620.42857142857144</v>
      </c>
      <c r="L10" s="84">
        <v>0</v>
      </c>
      <c r="M10" s="84">
        <v>1</v>
      </c>
      <c r="N10" s="63"/>
      <c r="O10" s="78">
        <v>20.856435643564357</v>
      </c>
      <c r="P10" s="78">
        <v>17.200884955752212</v>
      </c>
      <c r="Q10" s="78">
        <v>19.901864573110892</v>
      </c>
      <c r="R10" s="75">
        <v>19.145708582834331</v>
      </c>
      <c r="S10" s="78">
        <v>9.4985994397759104</v>
      </c>
      <c r="T10" s="78">
        <v>9.28125</v>
      </c>
      <c r="U10" s="78">
        <v>11.225138121546962</v>
      </c>
      <c r="V10" s="75">
        <v>14.903875968992248</v>
      </c>
      <c r="W10" s="165">
        <v>15</v>
      </c>
      <c r="X10" s="165">
        <v>10.1</v>
      </c>
      <c r="Y10" s="165">
        <v>17.600000000000001</v>
      </c>
      <c r="Z10" s="163">
        <v>20.2</v>
      </c>
      <c r="AA10" s="65"/>
      <c r="AB10" s="96"/>
      <c r="AC10" s="72"/>
      <c r="AD10" s="96"/>
    </row>
    <row r="11" spans="1:30" s="66" customFormat="1" ht="17.100000000000001" customHeight="1" x14ac:dyDescent="0.25">
      <c r="A11" s="57">
        <v>170106</v>
      </c>
      <c r="B11" s="57" t="s">
        <v>276</v>
      </c>
      <c r="C11" s="58" t="s">
        <v>36</v>
      </c>
      <c r="D11" s="74">
        <v>5</v>
      </c>
      <c r="E11" s="119">
        <v>2772</v>
      </c>
      <c r="F11" s="119">
        <v>201</v>
      </c>
      <c r="G11" s="61"/>
      <c r="H11" s="89">
        <v>4</v>
      </c>
      <c r="I11" s="109">
        <v>642.75</v>
      </c>
      <c r="J11" s="89">
        <v>4</v>
      </c>
      <c r="K11" s="109">
        <v>693</v>
      </c>
      <c r="L11" s="84">
        <v>0</v>
      </c>
      <c r="M11" s="84">
        <v>1</v>
      </c>
      <c r="N11" s="63"/>
      <c r="O11" s="78">
        <v>22.465306122448979</v>
      </c>
      <c r="P11" s="78">
        <v>22.207171314741036</v>
      </c>
      <c r="Q11" s="78">
        <v>23.591603053435115</v>
      </c>
      <c r="R11" s="75">
        <v>23.978632478632477</v>
      </c>
      <c r="S11" s="78">
        <v>10.846511627906978</v>
      </c>
      <c r="T11" s="78">
        <v>22.145077720207254</v>
      </c>
      <c r="U11" s="78">
        <v>12.270833333333334</v>
      </c>
      <c r="V11" s="75">
        <v>16.092485549132949</v>
      </c>
      <c r="W11" s="78">
        <v>13.428571428571429</v>
      </c>
      <c r="X11" s="78">
        <v>16.399999999999999</v>
      </c>
      <c r="Y11" s="78">
        <v>16.705882352941178</v>
      </c>
      <c r="Z11" s="75">
        <v>13.875</v>
      </c>
      <c r="AA11" s="65"/>
      <c r="AB11" s="96"/>
      <c r="AC11" s="72"/>
      <c r="AD11" s="96"/>
    </row>
    <row r="12" spans="1:30" s="66" customFormat="1" ht="17.100000000000001" customHeight="1" x14ac:dyDescent="0.25">
      <c r="A12" s="57">
        <v>170107</v>
      </c>
      <c r="B12" s="57" t="s">
        <v>277</v>
      </c>
      <c r="C12" s="58" t="s">
        <v>37</v>
      </c>
      <c r="D12" s="74">
        <v>1</v>
      </c>
      <c r="E12" s="119">
        <v>14502</v>
      </c>
      <c r="F12" s="119">
        <v>1617</v>
      </c>
      <c r="G12" s="61"/>
      <c r="H12" s="89">
        <v>10</v>
      </c>
      <c r="I12" s="109">
        <v>1288.5</v>
      </c>
      <c r="J12" s="89">
        <v>11</v>
      </c>
      <c r="K12" s="109">
        <v>1318.3636363636363</v>
      </c>
      <c r="L12" s="84">
        <v>2</v>
      </c>
      <c r="M12" s="84">
        <v>0</v>
      </c>
      <c r="N12" s="63"/>
      <c r="O12" s="78">
        <v>35.771019677996421</v>
      </c>
      <c r="P12" s="78">
        <v>31.326923076923077</v>
      </c>
      <c r="Q12" s="78">
        <v>44.996350364963504</v>
      </c>
      <c r="R12" s="75">
        <v>48.356489945155396</v>
      </c>
      <c r="S12" s="78">
        <v>17.351081530782029</v>
      </c>
      <c r="T12" s="78">
        <v>11.682170542635658</v>
      </c>
      <c r="U12" s="78">
        <v>18.170731707317074</v>
      </c>
      <c r="V12" s="75">
        <v>20.316062176165804</v>
      </c>
      <c r="W12" s="78">
        <v>20.840707964601769</v>
      </c>
      <c r="X12" s="78">
        <v>13.444444444444445</v>
      </c>
      <c r="Y12" s="78">
        <v>20.282828282828284</v>
      </c>
      <c r="Z12" s="75">
        <v>21.470588235294116</v>
      </c>
      <c r="AA12" s="65"/>
      <c r="AB12" s="72"/>
      <c r="AC12" s="72"/>
      <c r="AD12" s="72"/>
    </row>
    <row r="13" spans="1:30" s="66" customFormat="1" ht="17.100000000000001" customHeight="1" x14ac:dyDescent="0.25">
      <c r="A13" s="57">
        <v>170108</v>
      </c>
      <c r="B13" s="57" t="s">
        <v>276</v>
      </c>
      <c r="C13" s="58" t="s">
        <v>38</v>
      </c>
      <c r="D13" s="74">
        <v>55</v>
      </c>
      <c r="E13" s="119">
        <v>4543</v>
      </c>
      <c r="F13" s="119">
        <v>351</v>
      </c>
      <c r="G13" s="61"/>
      <c r="H13" s="89">
        <v>12</v>
      </c>
      <c r="I13" s="109">
        <v>349.33333333333331</v>
      </c>
      <c r="J13" s="89">
        <v>9</v>
      </c>
      <c r="K13" s="109">
        <v>504.77777777777777</v>
      </c>
      <c r="L13" s="84">
        <v>0</v>
      </c>
      <c r="M13" s="84">
        <v>1</v>
      </c>
      <c r="N13" s="63"/>
      <c r="O13" s="78">
        <v>18.32023575638507</v>
      </c>
      <c r="P13" s="78">
        <v>11.021341463414634</v>
      </c>
      <c r="Q13" s="78">
        <v>19.908799999999999</v>
      </c>
      <c r="R13" s="75">
        <v>20.496363636363636</v>
      </c>
      <c r="S13" s="78">
        <v>10.84274193548387</v>
      </c>
      <c r="T13" s="78">
        <v>10.098850574712644</v>
      </c>
      <c r="U13" s="78">
        <v>12.976495726495726</v>
      </c>
      <c r="V13" s="75">
        <v>18.066666666666666</v>
      </c>
      <c r="W13" s="78">
        <v>10.913043478260869</v>
      </c>
      <c r="X13" s="78">
        <v>5.4</v>
      </c>
      <c r="Y13" s="78">
        <v>8.5</v>
      </c>
      <c r="Z13" s="75">
        <v>9.3333333333333339</v>
      </c>
      <c r="AA13" s="65"/>
      <c r="AB13" s="72"/>
      <c r="AC13" s="72"/>
      <c r="AD13" s="72"/>
    </row>
    <row r="14" spans="1:30" s="66" customFormat="1" ht="17.100000000000001" customHeight="1" x14ac:dyDescent="0.25">
      <c r="A14" s="57">
        <v>170109</v>
      </c>
      <c r="B14" s="57" t="s">
        <v>276</v>
      </c>
      <c r="C14" s="58" t="s">
        <v>39</v>
      </c>
      <c r="D14" s="74">
        <v>15</v>
      </c>
      <c r="E14" s="119">
        <v>4615</v>
      </c>
      <c r="F14" s="119">
        <v>386</v>
      </c>
      <c r="G14" s="61"/>
      <c r="H14" s="89">
        <v>11</v>
      </c>
      <c r="I14" s="109">
        <v>384.45454545454544</v>
      </c>
      <c r="J14" s="89">
        <v>8</v>
      </c>
      <c r="K14" s="109">
        <v>576.875</v>
      </c>
      <c r="L14" s="84">
        <v>0</v>
      </c>
      <c r="M14" s="84">
        <v>1</v>
      </c>
      <c r="N14" s="63"/>
      <c r="O14" s="78">
        <v>23.308377896613191</v>
      </c>
      <c r="P14" s="78">
        <v>22.497844827586206</v>
      </c>
      <c r="Q14" s="78">
        <v>26.711864406779661</v>
      </c>
      <c r="R14" s="75">
        <v>24.959537572254334</v>
      </c>
      <c r="S14" s="78">
        <v>16.793503480278421</v>
      </c>
      <c r="T14" s="78">
        <v>14.27461139896373</v>
      </c>
      <c r="U14" s="78">
        <v>19.922885572139304</v>
      </c>
      <c r="V14" s="75">
        <v>27.314666666666668</v>
      </c>
      <c r="W14" s="78">
        <v>10.472222222222221</v>
      </c>
      <c r="X14" s="78">
        <v>11.102564102564102</v>
      </c>
      <c r="Y14" s="78">
        <v>14.363636363636363</v>
      </c>
      <c r="Z14" s="75">
        <v>16.032258064516128</v>
      </c>
      <c r="AA14" s="65"/>
      <c r="AB14" s="72"/>
      <c r="AC14" s="72"/>
      <c r="AD14" s="72"/>
    </row>
    <row r="15" spans="1:30" s="66" customFormat="1" ht="17.100000000000001" customHeight="1" x14ac:dyDescent="0.25">
      <c r="A15" s="57">
        <v>170110</v>
      </c>
      <c r="B15" s="57" t="s">
        <v>276</v>
      </c>
      <c r="C15" s="58" t="s">
        <v>40</v>
      </c>
      <c r="D15" s="74">
        <v>3</v>
      </c>
      <c r="E15" s="119">
        <v>5034</v>
      </c>
      <c r="F15" s="119">
        <v>535</v>
      </c>
      <c r="G15" s="61"/>
      <c r="H15" s="89">
        <v>5</v>
      </c>
      <c r="I15" s="109">
        <v>899.8</v>
      </c>
      <c r="J15" s="89">
        <v>5</v>
      </c>
      <c r="K15" s="109">
        <v>1006.8</v>
      </c>
      <c r="L15" s="84">
        <v>0</v>
      </c>
      <c r="M15" s="84">
        <v>1</v>
      </c>
      <c r="N15" s="63"/>
      <c r="O15" s="78">
        <v>36.357894736842105</v>
      </c>
      <c r="P15" s="78">
        <v>32.74</v>
      </c>
      <c r="Q15" s="78">
        <v>33.651612903225804</v>
      </c>
      <c r="R15" s="75">
        <v>32.985663082437277</v>
      </c>
      <c r="S15" s="78">
        <v>16.73076923076923</v>
      </c>
      <c r="T15" s="78">
        <v>15.377926421404682</v>
      </c>
      <c r="U15" s="78">
        <v>15.504823151125402</v>
      </c>
      <c r="V15" s="75">
        <v>24.623188405797102</v>
      </c>
      <c r="W15" s="78">
        <v>16.766666666666666</v>
      </c>
      <c r="X15" s="78">
        <v>17.850000000000001</v>
      </c>
      <c r="Y15" s="78">
        <v>22.178571428571427</v>
      </c>
      <c r="Z15" s="75">
        <v>20.428571428571427</v>
      </c>
      <c r="AA15" s="65"/>
      <c r="AB15" s="72"/>
      <c r="AC15" s="72"/>
      <c r="AD15" s="72"/>
    </row>
    <row r="16" spans="1:30" s="66" customFormat="1" ht="17.100000000000001" customHeight="1" x14ac:dyDescent="0.25">
      <c r="A16" s="57">
        <v>170111</v>
      </c>
      <c r="B16" s="57" t="s">
        <v>276</v>
      </c>
      <c r="C16" s="58" t="s">
        <v>41</v>
      </c>
      <c r="D16" s="74">
        <v>3</v>
      </c>
      <c r="E16" s="119">
        <v>8697</v>
      </c>
      <c r="F16" s="119">
        <v>1107</v>
      </c>
      <c r="G16" s="61"/>
      <c r="H16" s="89">
        <v>9</v>
      </c>
      <c r="I16" s="109">
        <v>843.33333333333337</v>
      </c>
      <c r="J16" s="89">
        <v>9</v>
      </c>
      <c r="K16" s="109">
        <v>966.33333333333337</v>
      </c>
      <c r="L16" s="84">
        <v>0</v>
      </c>
      <c r="M16" s="84">
        <v>1</v>
      </c>
      <c r="N16" s="63"/>
      <c r="O16" s="78">
        <v>35.985537190082646</v>
      </c>
      <c r="P16" s="78">
        <v>31.539196940726576</v>
      </c>
      <c r="Q16" s="78">
        <v>35.403474903474901</v>
      </c>
      <c r="R16" s="75">
        <v>34.464358452138491</v>
      </c>
      <c r="S16" s="78">
        <v>17.304801670146137</v>
      </c>
      <c r="T16" s="78">
        <v>11.048</v>
      </c>
      <c r="U16" s="78">
        <v>15.166355140186916</v>
      </c>
      <c r="V16" s="75">
        <v>23.414893617021278</v>
      </c>
      <c r="W16" s="78">
        <v>13.4</v>
      </c>
      <c r="X16" s="78">
        <v>14.898305084745763</v>
      </c>
      <c r="Y16" s="78">
        <v>16.452380952380953</v>
      </c>
      <c r="Z16" s="75">
        <v>23.925925925925927</v>
      </c>
      <c r="AA16" s="65"/>
      <c r="AB16" s="72"/>
      <c r="AC16" s="72"/>
      <c r="AD16" s="72"/>
    </row>
    <row r="17" spans="1:30" s="66" customFormat="1" ht="17.100000000000001" customHeight="1" x14ac:dyDescent="0.25">
      <c r="A17" s="57">
        <v>170112</v>
      </c>
      <c r="B17" s="57" t="s">
        <v>276</v>
      </c>
      <c r="C17" s="58" t="s">
        <v>42</v>
      </c>
      <c r="D17" s="74">
        <v>17</v>
      </c>
      <c r="E17" s="119">
        <v>2232</v>
      </c>
      <c r="F17" s="119">
        <v>117</v>
      </c>
      <c r="G17" s="61"/>
      <c r="H17" s="89">
        <v>6</v>
      </c>
      <c r="I17" s="109">
        <v>352.5</v>
      </c>
      <c r="J17" s="89">
        <v>5</v>
      </c>
      <c r="K17" s="109">
        <v>446.4</v>
      </c>
      <c r="L17" s="84">
        <v>0</v>
      </c>
      <c r="M17" s="84">
        <v>1</v>
      </c>
      <c r="N17" s="63"/>
      <c r="O17" s="78">
        <v>23.423780487804876</v>
      </c>
      <c r="P17" s="78">
        <v>11.530701754385966</v>
      </c>
      <c r="Q17" s="78">
        <v>20.940199335548172</v>
      </c>
      <c r="R17" s="75">
        <v>21.503875968992247</v>
      </c>
      <c r="S17" s="78">
        <v>12.319391634980988</v>
      </c>
      <c r="T17" s="78">
        <v>8.2760736196319016</v>
      </c>
      <c r="U17" s="78">
        <v>11.898412698412699</v>
      </c>
      <c r="V17" s="75">
        <v>17.003759398496239</v>
      </c>
      <c r="W17" s="78">
        <v>9.25</v>
      </c>
      <c r="X17" s="78">
        <v>10.733333333333333</v>
      </c>
      <c r="Y17" s="78">
        <v>11.1</v>
      </c>
      <c r="Z17" s="75">
        <v>14.272727272727273</v>
      </c>
      <c r="AA17" s="65"/>
      <c r="AB17" s="72"/>
      <c r="AC17" s="72"/>
      <c r="AD17" s="72"/>
    </row>
    <row r="18" spans="1:30" s="66" customFormat="1" ht="17.100000000000001" customHeight="1" x14ac:dyDescent="0.25">
      <c r="A18" s="57">
        <v>170113</v>
      </c>
      <c r="B18" s="57" t="s">
        <v>276</v>
      </c>
      <c r="C18" s="58" t="s">
        <v>43</v>
      </c>
      <c r="D18" s="74">
        <v>14</v>
      </c>
      <c r="E18" s="119">
        <v>1447</v>
      </c>
      <c r="F18" s="119">
        <v>98</v>
      </c>
      <c r="G18" s="61"/>
      <c r="H18" s="89">
        <v>4</v>
      </c>
      <c r="I18" s="109">
        <v>337.25</v>
      </c>
      <c r="J18" s="89">
        <v>3</v>
      </c>
      <c r="K18" s="109">
        <v>482.33333333333331</v>
      </c>
      <c r="L18" s="84">
        <v>0</v>
      </c>
      <c r="M18" s="84">
        <v>1</v>
      </c>
      <c r="N18" s="63"/>
      <c r="O18" s="78">
        <v>15.972477064220184</v>
      </c>
      <c r="P18" s="78">
        <v>12.849514563106796</v>
      </c>
      <c r="Q18" s="78">
        <v>17.125984251968504</v>
      </c>
      <c r="R18" s="75">
        <v>14.301369863013699</v>
      </c>
      <c r="S18" s="78">
        <v>10.027472527472527</v>
      </c>
      <c r="T18" s="78">
        <v>15.611111111111111</v>
      </c>
      <c r="U18" s="78">
        <v>11.78125</v>
      </c>
      <c r="V18" s="75">
        <v>14.966101694915254</v>
      </c>
      <c r="W18" s="78">
        <v>8.25</v>
      </c>
      <c r="X18" s="78">
        <v>8.454545454545455</v>
      </c>
      <c r="Y18" s="78">
        <v>11.25</v>
      </c>
      <c r="Z18" s="75">
        <v>12.3</v>
      </c>
      <c r="AA18" s="65"/>
      <c r="AB18" s="72"/>
      <c r="AC18" s="72"/>
      <c r="AD18" s="72"/>
    </row>
    <row r="19" spans="1:30" s="66" customFormat="1" ht="17.100000000000001" customHeight="1" x14ac:dyDescent="0.25">
      <c r="A19" s="57">
        <v>170114</v>
      </c>
      <c r="B19" s="57" t="s">
        <v>277</v>
      </c>
      <c r="C19" s="58" t="s">
        <v>44</v>
      </c>
      <c r="D19" s="74">
        <v>3</v>
      </c>
      <c r="E19" s="119">
        <v>6005</v>
      </c>
      <c r="F19" s="119">
        <v>989</v>
      </c>
      <c r="G19" s="61"/>
      <c r="H19" s="89">
        <v>6</v>
      </c>
      <c r="I19" s="109">
        <v>836</v>
      </c>
      <c r="J19" s="89">
        <v>6</v>
      </c>
      <c r="K19" s="109">
        <v>1000.8333333333334</v>
      </c>
      <c r="L19" s="84">
        <v>1</v>
      </c>
      <c r="M19" s="84">
        <v>0</v>
      </c>
      <c r="N19" s="63"/>
      <c r="O19" s="78">
        <v>30.44923076923077</v>
      </c>
      <c r="P19" s="78">
        <v>25.240506329113924</v>
      </c>
      <c r="Q19" s="78">
        <v>38.148606811145513</v>
      </c>
      <c r="R19" s="75">
        <v>39.013698630136986</v>
      </c>
      <c r="S19" s="78">
        <v>14.741935483870968</v>
      </c>
      <c r="T19" s="78">
        <v>10.425149700598803</v>
      </c>
      <c r="U19" s="78">
        <v>13.220588235294118</v>
      </c>
      <c r="V19" s="75">
        <v>18.542319749216301</v>
      </c>
      <c r="W19" s="78">
        <v>19.399999999999999</v>
      </c>
      <c r="X19" s="78">
        <v>10.018867924528301</v>
      </c>
      <c r="Y19" s="78">
        <v>16.96875</v>
      </c>
      <c r="Z19" s="75">
        <v>22.395348837209301</v>
      </c>
      <c r="AA19" s="65"/>
      <c r="AB19" s="72"/>
      <c r="AC19" s="72"/>
      <c r="AD19" s="72"/>
    </row>
    <row r="20" spans="1:30" s="66" customFormat="1" ht="17.100000000000001" customHeight="1" x14ac:dyDescent="0.25">
      <c r="A20" s="57">
        <v>170115</v>
      </c>
      <c r="B20" s="57" t="s">
        <v>276</v>
      </c>
      <c r="C20" s="58" t="s">
        <v>45</v>
      </c>
      <c r="D20" s="74">
        <v>11</v>
      </c>
      <c r="E20" s="119">
        <v>2420</v>
      </c>
      <c r="F20" s="119">
        <v>134</v>
      </c>
      <c r="G20" s="61"/>
      <c r="H20" s="89">
        <v>5</v>
      </c>
      <c r="I20" s="109">
        <v>457.2</v>
      </c>
      <c r="J20" s="89">
        <v>4</v>
      </c>
      <c r="K20" s="109">
        <v>605</v>
      </c>
      <c r="L20" s="84">
        <v>0</v>
      </c>
      <c r="M20" s="84">
        <v>1</v>
      </c>
      <c r="N20" s="63"/>
      <c r="O20" s="78">
        <v>26.857142857142858</v>
      </c>
      <c r="P20" s="78">
        <v>22.705882352941178</v>
      </c>
      <c r="Q20" s="78">
        <v>27.131868131868131</v>
      </c>
      <c r="R20" s="75">
        <v>26.19921875</v>
      </c>
      <c r="S20" s="78">
        <v>12.738916256157635</v>
      </c>
      <c r="T20" s="78">
        <v>10.769607843137255</v>
      </c>
      <c r="U20" s="78">
        <v>13.935064935064934</v>
      </c>
      <c r="V20" s="75">
        <v>19.227272727272727</v>
      </c>
      <c r="W20" s="78">
        <v>13.9</v>
      </c>
      <c r="X20" s="78">
        <v>20.166666666666668</v>
      </c>
      <c r="Y20" s="78">
        <v>17.46153846153846</v>
      </c>
      <c r="Z20" s="75">
        <v>15.136363636363637</v>
      </c>
      <c r="AA20" s="65"/>
      <c r="AB20" s="72"/>
      <c r="AC20" s="72"/>
      <c r="AD20" s="72"/>
    </row>
    <row r="21" spans="1:30" s="66" customFormat="1" ht="17.100000000000001" customHeight="1" x14ac:dyDescent="0.25">
      <c r="A21" s="57">
        <v>170116</v>
      </c>
      <c r="B21" s="57" t="s">
        <v>276</v>
      </c>
      <c r="C21" s="58" t="s">
        <v>46</v>
      </c>
      <c r="D21" s="74">
        <v>5</v>
      </c>
      <c r="E21" s="119">
        <v>2470</v>
      </c>
      <c r="F21" s="119">
        <v>157</v>
      </c>
      <c r="G21" s="61"/>
      <c r="H21" s="89">
        <v>5</v>
      </c>
      <c r="I21" s="109">
        <v>462.6</v>
      </c>
      <c r="J21" s="89">
        <v>5</v>
      </c>
      <c r="K21" s="109">
        <v>494</v>
      </c>
      <c r="L21" s="84">
        <v>0</v>
      </c>
      <c r="M21" s="84">
        <v>1</v>
      </c>
      <c r="N21" s="63"/>
      <c r="O21" s="78">
        <v>22.970802919708028</v>
      </c>
      <c r="P21" s="78">
        <v>19.240549828178693</v>
      </c>
      <c r="Q21" s="78">
        <v>22.802469135802468</v>
      </c>
      <c r="R21" s="75">
        <v>23.515679442508709</v>
      </c>
      <c r="S21" s="78">
        <v>10.5</v>
      </c>
      <c r="T21" s="78">
        <v>9.5917602996254683</v>
      </c>
      <c r="U21" s="78">
        <v>14.060897435897436</v>
      </c>
      <c r="V21" s="75">
        <v>15.227436823104693</v>
      </c>
      <c r="W21" s="78">
        <v>10.071428571428571</v>
      </c>
      <c r="X21" s="78">
        <v>12</v>
      </c>
      <c r="Y21" s="78">
        <v>11.636363636363637</v>
      </c>
      <c r="Z21" s="75">
        <v>13.923076923076923</v>
      </c>
      <c r="AA21" s="65"/>
      <c r="AB21" s="72"/>
      <c r="AC21" s="72"/>
      <c r="AD21" s="72"/>
    </row>
    <row r="22" spans="1:30" s="66" customFormat="1" ht="17.100000000000001" customHeight="1" x14ac:dyDescent="0.25">
      <c r="A22" s="57">
        <v>170117</v>
      </c>
      <c r="B22" s="57" t="s">
        <v>276</v>
      </c>
      <c r="C22" s="58" t="s">
        <v>47</v>
      </c>
      <c r="D22" s="74">
        <v>38</v>
      </c>
      <c r="E22" s="119">
        <v>3599</v>
      </c>
      <c r="F22" s="119">
        <v>213</v>
      </c>
      <c r="G22" s="61"/>
      <c r="H22" s="89">
        <v>9</v>
      </c>
      <c r="I22" s="109">
        <v>376.22222222222223</v>
      </c>
      <c r="J22" s="89">
        <v>8</v>
      </c>
      <c r="K22" s="109">
        <v>449.875</v>
      </c>
      <c r="L22" s="84">
        <v>0</v>
      </c>
      <c r="M22" s="84">
        <v>1</v>
      </c>
      <c r="N22" s="63"/>
      <c r="O22" s="78">
        <v>19.925996204933586</v>
      </c>
      <c r="P22" s="78">
        <v>18.297029702970296</v>
      </c>
      <c r="Q22" s="78">
        <v>22.478976234003657</v>
      </c>
      <c r="R22" s="75">
        <v>20.491836734693877</v>
      </c>
      <c r="S22" s="78">
        <v>8.7155172413793096</v>
      </c>
      <c r="T22" s="78">
        <v>5.6687500000000002</v>
      </c>
      <c r="U22" s="78">
        <v>9.7468982630272958</v>
      </c>
      <c r="V22" s="75">
        <v>14</v>
      </c>
      <c r="W22" s="78">
        <v>6.6818181818181817</v>
      </c>
      <c r="X22" s="78">
        <v>4.3181818181818183</v>
      </c>
      <c r="Y22" s="78">
        <v>5.625</v>
      </c>
      <c r="Z22" s="75">
        <v>4.333333333333333</v>
      </c>
      <c r="AA22" s="65"/>
      <c r="AB22" s="72"/>
      <c r="AC22" s="72"/>
      <c r="AD22" s="72"/>
    </row>
    <row r="23" spans="1:30" s="66" customFormat="1" ht="17.100000000000001" customHeight="1" x14ac:dyDescent="0.25">
      <c r="A23" s="57">
        <v>170118</v>
      </c>
      <c r="B23" s="57" t="s">
        <v>276</v>
      </c>
      <c r="C23" s="58" t="s">
        <v>48</v>
      </c>
      <c r="D23" s="74">
        <v>27</v>
      </c>
      <c r="E23" s="119">
        <v>1996</v>
      </c>
      <c r="F23" s="119">
        <v>115</v>
      </c>
      <c r="G23" s="61"/>
      <c r="H23" s="89">
        <v>5</v>
      </c>
      <c r="I23" s="109">
        <v>376.2</v>
      </c>
      <c r="J23" s="89">
        <v>5</v>
      </c>
      <c r="K23" s="109">
        <v>399.2</v>
      </c>
      <c r="L23" s="84">
        <v>0</v>
      </c>
      <c r="M23" s="84">
        <v>1</v>
      </c>
      <c r="N23" s="63"/>
      <c r="O23" s="78">
        <v>20.789855072463769</v>
      </c>
      <c r="P23" s="78">
        <v>16.711678832116789</v>
      </c>
      <c r="Q23" s="78">
        <v>18.680851063829788</v>
      </c>
      <c r="R23" s="75">
        <v>18.310580204778159</v>
      </c>
      <c r="S23" s="78">
        <v>11.088652482269504</v>
      </c>
      <c r="T23" s="78">
        <v>9.8112449799196781</v>
      </c>
      <c r="U23" s="78">
        <v>11.971074380165289</v>
      </c>
      <c r="V23" s="75">
        <v>15.620535714285714</v>
      </c>
      <c r="W23" s="78">
        <v>8.9230769230769234</v>
      </c>
      <c r="X23" s="78">
        <v>19.066666666666666</v>
      </c>
      <c r="Y23" s="78">
        <v>14.5</v>
      </c>
      <c r="Z23" s="75">
        <v>12.6</v>
      </c>
      <c r="AA23" s="65"/>
      <c r="AB23" s="72"/>
      <c r="AC23" s="72"/>
      <c r="AD23" s="72"/>
    </row>
    <row r="24" spans="1:30" s="66" customFormat="1" ht="17.100000000000001" customHeight="1" x14ac:dyDescent="0.25">
      <c r="A24" s="57">
        <v>170119</v>
      </c>
      <c r="B24" s="57" t="s">
        <v>276</v>
      </c>
      <c r="C24" s="58" t="s">
        <v>49</v>
      </c>
      <c r="D24" s="74">
        <v>9</v>
      </c>
      <c r="E24" s="119">
        <v>11024</v>
      </c>
      <c r="F24" s="119">
        <v>1321</v>
      </c>
      <c r="G24" s="61"/>
      <c r="H24" s="89">
        <v>13</v>
      </c>
      <c r="I24" s="109">
        <v>746.38461538461536</v>
      </c>
      <c r="J24" s="89">
        <v>12</v>
      </c>
      <c r="K24" s="109">
        <v>918.66666666666663</v>
      </c>
      <c r="L24" s="84">
        <v>0</v>
      </c>
      <c r="M24" s="84">
        <v>1</v>
      </c>
      <c r="N24" s="63"/>
      <c r="O24" s="78">
        <v>32.619273301737756</v>
      </c>
      <c r="P24" s="78">
        <v>27.167235494880547</v>
      </c>
      <c r="Q24" s="78">
        <v>31.902077151335313</v>
      </c>
      <c r="R24" s="75">
        <v>33.539657853810262</v>
      </c>
      <c r="S24" s="78">
        <v>18.574105621805792</v>
      </c>
      <c r="T24" s="78">
        <v>15.266393442622951</v>
      </c>
      <c r="U24" s="78">
        <v>17.673352435530084</v>
      </c>
      <c r="V24" s="75">
        <v>23.936585365853659</v>
      </c>
      <c r="W24" s="78">
        <v>12.2</v>
      </c>
      <c r="X24" s="78">
        <v>10.066666666666666</v>
      </c>
      <c r="Y24" s="78">
        <v>13.472727272727273</v>
      </c>
      <c r="Z24" s="75">
        <v>17.692307692307693</v>
      </c>
      <c r="AA24" s="65"/>
      <c r="AB24" s="72"/>
      <c r="AC24" s="72"/>
      <c r="AD24" s="72"/>
    </row>
    <row r="25" spans="1:30" s="66" customFormat="1" ht="17.100000000000001" customHeight="1" x14ac:dyDescent="0.25">
      <c r="A25" s="57">
        <v>170120</v>
      </c>
      <c r="B25" s="57" t="s">
        <v>276</v>
      </c>
      <c r="C25" s="58" t="s">
        <v>50</v>
      </c>
      <c r="D25" s="74">
        <v>25</v>
      </c>
      <c r="E25" s="119">
        <v>2182</v>
      </c>
      <c r="F25" s="119">
        <v>119</v>
      </c>
      <c r="G25" s="61"/>
      <c r="H25" s="89">
        <v>5</v>
      </c>
      <c r="I25" s="109">
        <v>412.6</v>
      </c>
      <c r="J25" s="89">
        <v>5</v>
      </c>
      <c r="K25" s="109">
        <v>436.4</v>
      </c>
      <c r="L25" s="84">
        <v>0</v>
      </c>
      <c r="M25" s="84">
        <v>1</v>
      </c>
      <c r="N25" s="63"/>
      <c r="O25" s="78">
        <v>23.361313868613138</v>
      </c>
      <c r="P25" s="78">
        <v>21.110236220472441</v>
      </c>
      <c r="Q25" s="78">
        <v>24.788321167883211</v>
      </c>
      <c r="R25" s="75">
        <v>22.231060606060606</v>
      </c>
      <c r="S25" s="78">
        <v>12.201465201465201</v>
      </c>
      <c r="T25" s="78">
        <v>9.7729083665338639</v>
      </c>
      <c r="U25" s="78">
        <v>12.804054054054054</v>
      </c>
      <c r="V25" s="75">
        <v>17.63529411764706</v>
      </c>
      <c r="W25" s="78">
        <v>6.25</v>
      </c>
      <c r="X25" s="78">
        <v>4.0999999999999996</v>
      </c>
      <c r="Y25" s="78">
        <v>5.166666666666667</v>
      </c>
      <c r="Z25" s="75">
        <v>6</v>
      </c>
      <c r="AA25" s="65"/>
      <c r="AB25" s="72"/>
      <c r="AC25" s="72"/>
      <c r="AD25" s="72"/>
    </row>
    <row r="26" spans="1:30" s="66" customFormat="1" ht="17.100000000000001" customHeight="1" x14ac:dyDescent="0.25">
      <c r="A26" s="57">
        <v>170121</v>
      </c>
      <c r="B26" s="57" t="s">
        <v>276</v>
      </c>
      <c r="C26" s="58" t="s">
        <v>51</v>
      </c>
      <c r="D26" s="74">
        <v>21</v>
      </c>
      <c r="E26" s="119">
        <v>944</v>
      </c>
      <c r="F26" s="119">
        <v>33</v>
      </c>
      <c r="G26" s="61"/>
      <c r="H26" s="89">
        <v>4</v>
      </c>
      <c r="I26" s="109">
        <v>227.75</v>
      </c>
      <c r="J26" s="89">
        <v>4</v>
      </c>
      <c r="K26" s="109">
        <v>236</v>
      </c>
      <c r="L26" s="84">
        <v>0</v>
      </c>
      <c r="M26" s="84">
        <v>1</v>
      </c>
      <c r="N26" s="63"/>
      <c r="O26" s="78">
        <v>15.445652173913043</v>
      </c>
      <c r="P26" s="78">
        <v>13.782407407407407</v>
      </c>
      <c r="Q26" s="78">
        <v>18.188172043010752</v>
      </c>
      <c r="R26" s="75">
        <v>16.630057803468208</v>
      </c>
      <c r="S26" s="78">
        <v>8.3825136612021858</v>
      </c>
      <c r="T26" s="78">
        <v>7.310526315789474</v>
      </c>
      <c r="U26" s="78">
        <v>8.9206349206349209</v>
      </c>
      <c r="V26" s="75">
        <v>11.529100529100528</v>
      </c>
      <c r="W26" s="78">
        <v>8</v>
      </c>
      <c r="X26" s="78">
        <v>5.2857142857142856</v>
      </c>
      <c r="Y26" s="78">
        <v>6.333333333333333</v>
      </c>
      <c r="Z26" s="75">
        <v>7.8571428571428568</v>
      </c>
      <c r="AA26" s="159"/>
      <c r="AB26" s="72"/>
      <c r="AC26" s="72"/>
      <c r="AD26" s="72"/>
    </row>
    <row r="27" spans="1:30" s="66" customFormat="1" ht="17.100000000000001" customHeight="1" x14ac:dyDescent="0.25">
      <c r="A27" s="57">
        <v>170122</v>
      </c>
      <c r="B27" s="57" t="s">
        <v>277</v>
      </c>
      <c r="C27" s="58" t="s">
        <v>52</v>
      </c>
      <c r="D27" s="74">
        <v>1</v>
      </c>
      <c r="E27" s="119">
        <v>15991</v>
      </c>
      <c r="F27" s="119">
        <v>2912</v>
      </c>
      <c r="G27" s="61"/>
      <c r="H27" s="89">
        <v>9</v>
      </c>
      <c r="I27" s="109">
        <v>1453.2222222222222</v>
      </c>
      <c r="J27" s="89">
        <v>12</v>
      </c>
      <c r="K27" s="109">
        <v>1332.5833333333333</v>
      </c>
      <c r="L27" s="84">
        <v>3</v>
      </c>
      <c r="M27" s="84">
        <v>0</v>
      </c>
      <c r="N27" s="63"/>
      <c r="O27" s="78">
        <v>41.236697247706424</v>
      </c>
      <c r="P27" s="78">
        <v>23.43738656987296</v>
      </c>
      <c r="Q27" s="78">
        <v>41.38565891472868</v>
      </c>
      <c r="R27" s="75">
        <v>44.143141153081508</v>
      </c>
      <c r="S27" s="78">
        <v>14.497884344146685</v>
      </c>
      <c r="T27" s="78">
        <v>7.8768656716417906</v>
      </c>
      <c r="U27" s="78">
        <v>14.035971223021583</v>
      </c>
      <c r="V27" s="75">
        <v>17.5</v>
      </c>
      <c r="W27" s="78">
        <v>27.801169590643276</v>
      </c>
      <c r="X27" s="78">
        <v>11.815028901734104</v>
      </c>
      <c r="Y27" s="78">
        <v>26.688741721854306</v>
      </c>
      <c r="Z27" s="75">
        <v>29.591194968553459</v>
      </c>
      <c r="AA27" s="65"/>
      <c r="AB27" s="72"/>
      <c r="AC27" s="72"/>
      <c r="AD27" s="72"/>
    </row>
    <row r="28" spans="1:30" s="35" customFormat="1" ht="17.100000000000001" customHeight="1" x14ac:dyDescent="0.25">
      <c r="A28" s="69"/>
      <c r="B28" s="69"/>
      <c r="C28" s="69" t="s">
        <v>4</v>
      </c>
      <c r="D28" s="70"/>
      <c r="E28" s="112"/>
      <c r="F28" s="112"/>
      <c r="G28" s="70"/>
      <c r="H28" s="70"/>
      <c r="I28" s="112"/>
      <c r="J28" s="70"/>
      <c r="K28" s="145"/>
      <c r="L28" s="70"/>
      <c r="M28" s="70"/>
      <c r="N28" s="70"/>
      <c r="O28" s="70"/>
      <c r="P28" s="71"/>
      <c r="Q28" s="71"/>
      <c r="R28" s="71"/>
      <c r="S28" s="70"/>
      <c r="T28" s="71"/>
      <c r="U28" s="71"/>
      <c r="V28" s="71"/>
      <c r="W28" s="70"/>
      <c r="X28" s="71"/>
      <c r="Y28" s="71"/>
      <c r="Z28" s="71"/>
      <c r="AA28" s="46"/>
      <c r="AB28" s="72"/>
      <c r="AC28" s="72"/>
      <c r="AD28" s="72"/>
    </row>
    <row r="29" spans="1:30" s="66" customFormat="1" ht="17.100000000000001" customHeight="1" x14ac:dyDescent="0.25">
      <c r="A29" s="57"/>
      <c r="B29" s="57" t="s">
        <v>277</v>
      </c>
      <c r="C29" s="58"/>
      <c r="D29" s="59"/>
      <c r="E29" s="119">
        <v>78772</v>
      </c>
      <c r="F29" s="119">
        <v>10440</v>
      </c>
      <c r="G29" s="61"/>
      <c r="H29" s="89">
        <v>61</v>
      </c>
      <c r="I29" s="109">
        <v>1120.1967213114754</v>
      </c>
      <c r="J29" s="89">
        <v>70</v>
      </c>
      <c r="K29" s="109">
        <v>1125.3142857142857</v>
      </c>
      <c r="L29" s="84">
        <v>13</v>
      </c>
      <c r="M29" s="84">
        <v>0</v>
      </c>
      <c r="N29" s="63"/>
      <c r="O29" s="78">
        <v>34.985442661913247</v>
      </c>
      <c r="P29" s="78">
        <v>31.668824163969795</v>
      </c>
      <c r="Q29" s="78">
        <v>39.902777777777779</v>
      </c>
      <c r="R29" s="75">
        <v>40.631545939165882</v>
      </c>
      <c r="S29" s="78">
        <v>14.56657223796034</v>
      </c>
      <c r="T29" s="78">
        <v>11.178832116788321</v>
      </c>
      <c r="U29" s="78">
        <v>15.51998904709748</v>
      </c>
      <c r="V29" s="75">
        <v>19.780883174958078</v>
      </c>
      <c r="W29" s="165">
        <v>24.8</v>
      </c>
      <c r="X29" s="165">
        <v>18.7</v>
      </c>
      <c r="Y29" s="165">
        <v>28.5</v>
      </c>
      <c r="Z29" s="163">
        <v>31.5</v>
      </c>
      <c r="AA29" s="65"/>
      <c r="AB29" s="72"/>
      <c r="AC29" s="72"/>
      <c r="AD29" s="72"/>
    </row>
    <row r="30" spans="1:30" s="66" customFormat="1" ht="17.100000000000001" customHeight="1" x14ac:dyDescent="0.25">
      <c r="A30" s="57"/>
      <c r="B30" s="57" t="s">
        <v>276</v>
      </c>
      <c r="C30" s="58"/>
      <c r="D30" s="59"/>
      <c r="E30" s="119">
        <v>70279</v>
      </c>
      <c r="F30" s="119">
        <v>6268</v>
      </c>
      <c r="G30" s="61"/>
      <c r="H30" s="89">
        <v>125</v>
      </c>
      <c r="I30" s="109">
        <v>512.08799999999997</v>
      </c>
      <c r="J30" s="89">
        <v>109</v>
      </c>
      <c r="K30" s="109">
        <v>644.7614678899082</v>
      </c>
      <c r="L30" s="84">
        <v>1</v>
      </c>
      <c r="M30" s="84">
        <v>7</v>
      </c>
      <c r="N30" s="63"/>
      <c r="O30" s="78">
        <v>24.753439315194129</v>
      </c>
      <c r="P30" s="78">
        <v>21.286636860407352</v>
      </c>
      <c r="Q30" s="78">
        <v>25.403992953611276</v>
      </c>
      <c r="R30" s="75">
        <v>24.829629629629629</v>
      </c>
      <c r="S30" s="78">
        <v>13.088250652741515</v>
      </c>
      <c r="T30" s="78">
        <v>11.693796918214145</v>
      </c>
      <c r="U30" s="78">
        <v>14.090342154053598</v>
      </c>
      <c r="V30" s="75">
        <v>19.179087452471482</v>
      </c>
      <c r="W30" s="165">
        <v>13.4</v>
      </c>
      <c r="X30" s="165">
        <v>12.6</v>
      </c>
      <c r="Y30" s="165">
        <v>16.2</v>
      </c>
      <c r="Z30" s="163">
        <v>17.899999999999999</v>
      </c>
      <c r="AA30" s="65"/>
      <c r="AB30" s="72"/>
      <c r="AC30" s="72"/>
      <c r="AD30" s="72"/>
    </row>
    <row r="31" spans="1:30" s="66" customFormat="1" x14ac:dyDescent="0.25">
      <c r="A31" s="57"/>
      <c r="B31" s="57" t="s">
        <v>302</v>
      </c>
      <c r="C31" s="58"/>
      <c r="D31" s="59"/>
      <c r="E31" s="119">
        <v>149051</v>
      </c>
      <c r="F31" s="119">
        <v>16708</v>
      </c>
      <c r="G31" s="64"/>
      <c r="H31" s="89">
        <v>186</v>
      </c>
      <c r="I31" s="109">
        <v>711.52150537634407</v>
      </c>
      <c r="J31" s="89">
        <v>179</v>
      </c>
      <c r="K31" s="109">
        <v>832.68715083798884</v>
      </c>
      <c r="L31" s="84">
        <v>14</v>
      </c>
      <c r="M31" s="84">
        <v>7</v>
      </c>
      <c r="N31" s="63"/>
      <c r="O31" s="78">
        <v>28.229511505853857</v>
      </c>
      <c r="P31" s="78">
        <v>24.560204081632651</v>
      </c>
      <c r="Q31" s="78">
        <v>30.006412825651303</v>
      </c>
      <c r="R31" s="75">
        <v>30.115166771554438</v>
      </c>
      <c r="S31" s="78">
        <v>13.684461985874533</v>
      </c>
      <c r="T31" s="78">
        <v>11.491017964071856</v>
      </c>
      <c r="U31" s="78">
        <v>14.635054773082942</v>
      </c>
      <c r="V31" s="75">
        <v>19.422720072414574</v>
      </c>
      <c r="W31" s="165">
        <v>20.7</v>
      </c>
      <c r="X31" s="165">
        <v>16.2</v>
      </c>
      <c r="Y31" s="165">
        <v>24.4</v>
      </c>
      <c r="Z31" s="163">
        <v>26.6</v>
      </c>
      <c r="AA31" s="65"/>
      <c r="AB31" s="72"/>
      <c r="AC31" s="72"/>
      <c r="AD31" s="72"/>
    </row>
    <row r="32" spans="1:30" x14ac:dyDescent="0.25">
      <c r="A32" s="34"/>
      <c r="B32" s="28"/>
      <c r="C32" s="34"/>
      <c r="D32" s="29"/>
      <c r="E32" s="113"/>
      <c r="F32" s="113"/>
      <c r="G32" s="29"/>
      <c r="H32" s="29"/>
      <c r="I32" s="113"/>
      <c r="J32" s="29"/>
      <c r="K32" s="14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6" x14ac:dyDescent="0.25">
      <c r="A33" s="25" t="str">
        <f>' Sacyl'!A43</f>
        <v>Fecha de corte : 01/01/2020</v>
      </c>
      <c r="B33" s="25"/>
      <c r="C33" s="25"/>
      <c r="D33" s="25"/>
      <c r="E33" s="114"/>
      <c r="F33" s="114"/>
      <c r="G33" s="67"/>
      <c r="H33" s="25"/>
      <c r="I33" s="114"/>
      <c r="J33" s="25"/>
      <c r="K33" s="147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25">
      <c r="A34" s="73" t="s">
        <v>285</v>
      </c>
      <c r="B34" s="73"/>
      <c r="C34" s="73"/>
      <c r="D34" s="73"/>
      <c r="E34" s="115"/>
      <c r="F34" s="115"/>
      <c r="G34" s="73"/>
      <c r="H34" s="73"/>
      <c r="I34" s="115"/>
      <c r="J34" s="73"/>
      <c r="K34" s="148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x14ac:dyDescent="0.25">
      <c r="A35" s="73" t="s">
        <v>327</v>
      </c>
      <c r="B35" s="73"/>
      <c r="C35" s="73"/>
      <c r="D35" s="73"/>
      <c r="E35" s="115"/>
      <c r="F35" s="115"/>
      <c r="G35" s="73"/>
      <c r="H35" s="73"/>
      <c r="I35" s="115"/>
      <c r="J35" s="73"/>
      <c r="K35" s="148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x14ac:dyDescent="0.25">
      <c r="A36" s="73" t="s">
        <v>286</v>
      </c>
      <c r="B36" s="73"/>
      <c r="C36" s="73"/>
      <c r="D36" s="73"/>
      <c r="E36" s="115"/>
      <c r="F36" s="115"/>
      <c r="G36" s="73"/>
      <c r="H36" s="73"/>
      <c r="I36" s="115"/>
      <c r="J36" s="73"/>
      <c r="K36" s="148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x14ac:dyDescent="0.25">
      <c r="A37" s="73" t="s">
        <v>326</v>
      </c>
      <c r="B37" s="73"/>
      <c r="C37" s="73"/>
      <c r="D37" s="73"/>
      <c r="E37" s="115"/>
      <c r="F37" s="115"/>
      <c r="G37" s="73"/>
      <c r="H37" s="73"/>
      <c r="I37" s="115"/>
      <c r="J37" s="73"/>
      <c r="K37" s="148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x14ac:dyDescent="0.25">
      <c r="A38" s="73" t="s">
        <v>329</v>
      </c>
      <c r="B38" s="73"/>
      <c r="C38" s="73"/>
      <c r="D38" s="73"/>
      <c r="E38" s="115"/>
      <c r="F38" s="115"/>
      <c r="G38" s="73"/>
      <c r="H38" s="73"/>
      <c r="I38" s="115"/>
      <c r="J38" s="73"/>
      <c r="K38" s="148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s="90" customFormat="1" ht="15" customHeight="1" x14ac:dyDescent="0.25">
      <c r="A39" s="171" t="s">
        <v>330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2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ht="15" customHeight="1" x14ac:dyDescent="0.25">
      <c r="A40" s="171" t="s">
        <v>308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2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x14ac:dyDescent="0.25">
      <c r="A41" s="97" t="s">
        <v>309</v>
      </c>
    </row>
    <row r="42" spans="1:26" x14ac:dyDescent="0.25">
      <c r="A42" s="97" t="s">
        <v>306</v>
      </c>
    </row>
  </sheetData>
  <mergeCells count="11">
    <mergeCell ref="A39:Z39"/>
    <mergeCell ref="A40:Z40"/>
    <mergeCell ref="W4:Z4"/>
    <mergeCell ref="A3:F3"/>
    <mergeCell ref="H3:M3"/>
    <mergeCell ref="O3:Z3"/>
    <mergeCell ref="H4:I4"/>
    <mergeCell ref="J4:K4"/>
    <mergeCell ref="L4:M4"/>
    <mergeCell ref="O4:Q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zoomScale="80" zoomScaleNormal="80" workbookViewId="0">
      <selection activeCell="W53" sqref="W53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style="3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7.7109375" customWidth="1"/>
    <col min="28" max="28" width="11.5703125" customWidth="1"/>
  </cols>
  <sheetData>
    <row r="1" spans="1:32" ht="21" x14ac:dyDescent="0.35">
      <c r="A1" s="48" t="s">
        <v>312</v>
      </c>
      <c r="C1" s="27"/>
    </row>
    <row r="2" spans="1:32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32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32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32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32" s="80" customFormat="1" ht="17.100000000000001" customHeight="1" x14ac:dyDescent="0.25">
      <c r="A6" s="57">
        <v>170201</v>
      </c>
      <c r="B6" s="57" t="s">
        <v>277</v>
      </c>
      <c r="C6" s="58" t="s">
        <v>53</v>
      </c>
      <c r="D6" s="74">
        <v>1</v>
      </c>
      <c r="E6" s="119">
        <v>19605</v>
      </c>
      <c r="F6" s="119">
        <v>2732</v>
      </c>
      <c r="G6" s="60"/>
      <c r="H6" s="77">
        <v>11</v>
      </c>
      <c r="I6" s="109">
        <v>1533.909090909091</v>
      </c>
      <c r="J6" s="77">
        <v>12</v>
      </c>
      <c r="K6" s="109">
        <v>1633.75</v>
      </c>
      <c r="L6" s="77">
        <v>3</v>
      </c>
      <c r="M6" s="77">
        <v>0</v>
      </c>
      <c r="N6" s="60"/>
      <c r="O6" s="78">
        <v>41.24</v>
      </c>
      <c r="P6" s="78">
        <v>37.600315955766192</v>
      </c>
      <c r="Q6" s="78">
        <v>50.627639155470249</v>
      </c>
      <c r="R6" s="75">
        <v>52.779591836734696</v>
      </c>
      <c r="S6" s="78">
        <v>14.70281690140845</v>
      </c>
      <c r="T6" s="78">
        <v>16.995967741935484</v>
      </c>
      <c r="U6" s="78">
        <v>15.64039408866995</v>
      </c>
      <c r="V6" s="75">
        <v>17.36760124610592</v>
      </c>
      <c r="W6" s="78">
        <v>26.022058823529413</v>
      </c>
      <c r="X6" s="78">
        <v>15.95945945945946</v>
      </c>
      <c r="Y6" s="78">
        <v>26.807017543859651</v>
      </c>
      <c r="Z6" s="75">
        <v>26.789855072463769</v>
      </c>
      <c r="AA6" s="60"/>
    </row>
    <row r="7" spans="1:32" s="80" customFormat="1" ht="17.100000000000001" customHeight="1" x14ac:dyDescent="0.25">
      <c r="A7" s="57">
        <v>170202</v>
      </c>
      <c r="B7" s="57" t="s">
        <v>276</v>
      </c>
      <c r="C7" s="58" t="s">
        <v>54</v>
      </c>
      <c r="D7" s="74">
        <v>44</v>
      </c>
      <c r="E7" s="119">
        <v>7777</v>
      </c>
      <c r="F7" s="119">
        <v>560</v>
      </c>
      <c r="G7" s="61"/>
      <c r="H7" s="77">
        <v>15</v>
      </c>
      <c r="I7" s="109">
        <v>481.13333333333333</v>
      </c>
      <c r="J7" s="77">
        <v>11</v>
      </c>
      <c r="K7" s="109">
        <v>707</v>
      </c>
      <c r="L7" s="77">
        <v>0</v>
      </c>
      <c r="M7" s="77">
        <v>1</v>
      </c>
      <c r="N7" s="63"/>
      <c r="O7" s="78">
        <v>26.841965471447544</v>
      </c>
      <c r="P7" s="78">
        <v>27.534722222222221</v>
      </c>
      <c r="Q7" s="78">
        <v>34.695102685624015</v>
      </c>
      <c r="R7" s="75">
        <v>29.179675994108983</v>
      </c>
      <c r="S7" s="78">
        <v>11.502431118314425</v>
      </c>
      <c r="T7" s="78">
        <v>11.363344051446946</v>
      </c>
      <c r="U7" s="78">
        <v>13.557632398753894</v>
      </c>
      <c r="V7" s="75">
        <v>19.053819444444443</v>
      </c>
      <c r="W7" s="78">
        <v>15.111111111111111</v>
      </c>
      <c r="X7" s="78">
        <v>12.0625</v>
      </c>
      <c r="Y7" s="78">
        <v>14.466666666666667</v>
      </c>
      <c r="Z7" s="75">
        <v>18.846153846153847</v>
      </c>
      <c r="AA7" s="62"/>
      <c r="AF7" s="58"/>
    </row>
    <row r="8" spans="1:32" s="80" customFormat="1" ht="17.100000000000001" customHeight="1" x14ac:dyDescent="0.25">
      <c r="A8" s="57">
        <v>170203</v>
      </c>
      <c r="B8" s="57" t="s">
        <v>277</v>
      </c>
      <c r="C8" s="58" t="s">
        <v>55</v>
      </c>
      <c r="D8" s="74">
        <v>1</v>
      </c>
      <c r="E8" s="119">
        <v>16158</v>
      </c>
      <c r="F8" s="119">
        <v>2137</v>
      </c>
      <c r="G8" s="61"/>
      <c r="H8" s="77">
        <v>10</v>
      </c>
      <c r="I8" s="109">
        <v>1402.1</v>
      </c>
      <c r="J8" s="77">
        <v>10</v>
      </c>
      <c r="K8" s="109">
        <v>1615.8</v>
      </c>
      <c r="L8" s="77">
        <v>2</v>
      </c>
      <c r="M8" s="77">
        <v>0</v>
      </c>
      <c r="N8" s="63"/>
      <c r="O8" s="78">
        <v>38.896434634974533</v>
      </c>
      <c r="P8" s="78">
        <v>34.935652173913041</v>
      </c>
      <c r="Q8" s="78">
        <v>45.220588235294116</v>
      </c>
      <c r="R8" s="75">
        <v>50.700934579439256</v>
      </c>
      <c r="S8" s="78">
        <v>15.408403361344538</v>
      </c>
      <c r="T8" s="78">
        <v>20.342237061769616</v>
      </c>
      <c r="U8" s="78">
        <v>20.007352941176471</v>
      </c>
      <c r="V8" s="75">
        <v>23.298969072164947</v>
      </c>
      <c r="W8" s="78">
        <v>34.853658536585364</v>
      </c>
      <c r="X8" s="78">
        <v>18.516483516483518</v>
      </c>
      <c r="Y8" s="78">
        <v>30.822916666666668</v>
      </c>
      <c r="Z8" s="75">
        <v>37.861111111111114</v>
      </c>
      <c r="AA8" s="62"/>
      <c r="AF8" s="58"/>
    </row>
    <row r="9" spans="1:32" s="80" customFormat="1" ht="17.100000000000001" customHeight="1" x14ac:dyDescent="0.25">
      <c r="A9" s="57">
        <v>170204</v>
      </c>
      <c r="B9" s="57" t="s">
        <v>276</v>
      </c>
      <c r="C9" s="58" t="s">
        <v>56</v>
      </c>
      <c r="D9" s="74">
        <v>30</v>
      </c>
      <c r="E9" s="119">
        <v>3918</v>
      </c>
      <c r="F9" s="119">
        <v>262</v>
      </c>
      <c r="G9" s="61"/>
      <c r="H9" s="77">
        <v>7</v>
      </c>
      <c r="I9" s="109">
        <v>522.28571428571433</v>
      </c>
      <c r="J9" s="77">
        <v>6</v>
      </c>
      <c r="K9" s="109">
        <v>653</v>
      </c>
      <c r="L9" s="77">
        <v>0</v>
      </c>
      <c r="M9" s="77">
        <v>1</v>
      </c>
      <c r="N9" s="63"/>
      <c r="O9" s="78">
        <v>22.369897959183675</v>
      </c>
      <c r="P9" s="78">
        <v>22.906417112299465</v>
      </c>
      <c r="Q9" s="78">
        <v>23.365617433414045</v>
      </c>
      <c r="R9" s="75">
        <v>23.480519480519479</v>
      </c>
      <c r="S9" s="78">
        <v>11.150819672131147</v>
      </c>
      <c r="T9" s="78">
        <v>10.297872340425531</v>
      </c>
      <c r="U9" s="78">
        <v>15.856230031948881</v>
      </c>
      <c r="V9" s="75">
        <v>19.996621621621621</v>
      </c>
      <c r="W9" s="78">
        <v>10.076923076923077</v>
      </c>
      <c r="X9" s="78">
        <v>9.9</v>
      </c>
      <c r="Y9" s="78">
        <v>12.083333333333334</v>
      </c>
      <c r="Z9" s="75">
        <v>13.545454545454545</v>
      </c>
      <c r="AA9" s="62"/>
      <c r="AF9" s="58"/>
    </row>
    <row r="10" spans="1:32" s="81" customFormat="1" ht="17.100000000000001" customHeight="1" x14ac:dyDescent="0.25">
      <c r="A10" s="57">
        <v>170205</v>
      </c>
      <c r="B10" s="57" t="s">
        <v>277</v>
      </c>
      <c r="C10" s="58" t="s">
        <v>57</v>
      </c>
      <c r="D10" s="74">
        <v>61</v>
      </c>
      <c r="E10" s="119">
        <v>8851</v>
      </c>
      <c r="F10" s="119">
        <v>836</v>
      </c>
      <c r="G10" s="61"/>
      <c r="H10" s="77">
        <v>12</v>
      </c>
      <c r="I10" s="109">
        <v>667.91666666666663</v>
      </c>
      <c r="J10" s="77">
        <v>11</v>
      </c>
      <c r="K10" s="109">
        <v>804.63636363636363</v>
      </c>
      <c r="L10" s="77">
        <v>0</v>
      </c>
      <c r="M10" s="77">
        <v>1</v>
      </c>
      <c r="N10" s="63"/>
      <c r="O10" s="78">
        <v>23.8843537414966</v>
      </c>
      <c r="P10" s="78">
        <v>24.203571428571429</v>
      </c>
      <c r="Q10" s="78">
        <v>29.675623800383878</v>
      </c>
      <c r="R10" s="75">
        <v>25.998148148148147</v>
      </c>
      <c r="S10" s="78">
        <v>15.310861423220974</v>
      </c>
      <c r="T10" s="78">
        <v>13.338487972508592</v>
      </c>
      <c r="U10" s="78">
        <v>19.245346869712353</v>
      </c>
      <c r="V10" s="75">
        <v>24.51595744680851</v>
      </c>
      <c r="W10" s="165">
        <v>20.3</v>
      </c>
      <c r="X10" s="165">
        <v>18.600000000000001</v>
      </c>
      <c r="Y10" s="165">
        <v>27.4</v>
      </c>
      <c r="Z10" s="163">
        <v>28.6</v>
      </c>
      <c r="AA10" s="62"/>
      <c r="AF10" s="58"/>
    </row>
    <row r="11" spans="1:32" s="80" customFormat="1" ht="17.100000000000001" customHeight="1" x14ac:dyDescent="0.25">
      <c r="A11" s="57">
        <v>170206</v>
      </c>
      <c r="B11" s="57" t="s">
        <v>277</v>
      </c>
      <c r="C11" s="58" t="s">
        <v>58</v>
      </c>
      <c r="D11" s="74">
        <v>1</v>
      </c>
      <c r="E11" s="119">
        <v>16639</v>
      </c>
      <c r="F11" s="119">
        <v>1466</v>
      </c>
      <c r="G11" s="61"/>
      <c r="H11" s="77">
        <v>11</v>
      </c>
      <c r="I11" s="109">
        <v>1379.3636363636363</v>
      </c>
      <c r="J11" s="77">
        <v>11</v>
      </c>
      <c r="K11" s="109">
        <v>1512.6363636363637</v>
      </c>
      <c r="L11" s="77">
        <v>2</v>
      </c>
      <c r="M11" s="77">
        <v>0</v>
      </c>
      <c r="N11" s="63"/>
      <c r="O11" s="78">
        <v>33.459731543624159</v>
      </c>
      <c r="P11" s="78">
        <v>32.381426202321727</v>
      </c>
      <c r="Q11" s="78">
        <v>35.772388059701491</v>
      </c>
      <c r="R11" s="75">
        <v>42.315175097276267</v>
      </c>
      <c r="S11" s="78">
        <v>12.834115805946793</v>
      </c>
      <c r="T11" s="78">
        <v>10.417981072555206</v>
      </c>
      <c r="U11" s="78">
        <v>12.655896607431341</v>
      </c>
      <c r="V11" s="75">
        <v>17.760629921259842</v>
      </c>
      <c r="W11" s="78">
        <v>18.407894736842106</v>
      </c>
      <c r="X11" s="78">
        <v>10.983050847457626</v>
      </c>
      <c r="Y11" s="78">
        <v>16.851063829787233</v>
      </c>
      <c r="Z11" s="75">
        <v>18.868131868131869</v>
      </c>
      <c r="AA11" s="62"/>
      <c r="AF11" s="58"/>
    </row>
    <row r="12" spans="1:32" s="80" customFormat="1" ht="17.100000000000001" customHeight="1" x14ac:dyDescent="0.25">
      <c r="A12" s="57">
        <v>170207</v>
      </c>
      <c r="B12" s="57" t="s">
        <v>277</v>
      </c>
      <c r="C12" s="58" t="s">
        <v>59</v>
      </c>
      <c r="D12" s="74">
        <v>2</v>
      </c>
      <c r="E12" s="119">
        <v>16178</v>
      </c>
      <c r="F12" s="119">
        <v>1818</v>
      </c>
      <c r="G12" s="61"/>
      <c r="H12" s="77">
        <v>11</v>
      </c>
      <c r="I12" s="109">
        <v>1305.4545454545455</v>
      </c>
      <c r="J12" s="77">
        <v>11</v>
      </c>
      <c r="K12" s="109">
        <v>1470.7272727272727</v>
      </c>
      <c r="L12" s="77">
        <v>2</v>
      </c>
      <c r="M12" s="77">
        <v>0</v>
      </c>
      <c r="N12" s="63"/>
      <c r="O12" s="78">
        <v>36.759535655058045</v>
      </c>
      <c r="P12" s="78">
        <v>34.364085667215818</v>
      </c>
      <c r="Q12" s="78">
        <v>41.303643724696357</v>
      </c>
      <c r="R12" s="75">
        <v>41.210810810810813</v>
      </c>
      <c r="S12" s="78">
        <v>12.494453248811411</v>
      </c>
      <c r="T12" s="78">
        <v>9.4082644628099175</v>
      </c>
      <c r="U12" s="78">
        <v>12.657377049180328</v>
      </c>
      <c r="V12" s="75">
        <v>15.99822380106572</v>
      </c>
      <c r="W12" s="78">
        <v>26.798245614035089</v>
      </c>
      <c r="X12" s="78">
        <v>15.850467289719626</v>
      </c>
      <c r="Y12" s="78">
        <v>29.467532467532468</v>
      </c>
      <c r="Z12" s="75">
        <v>32.435643564356432</v>
      </c>
      <c r="AA12" s="62"/>
      <c r="AF12" s="58"/>
    </row>
    <row r="13" spans="1:32" s="80" customFormat="1" ht="17.100000000000001" customHeight="1" x14ac:dyDescent="0.25">
      <c r="A13" s="57">
        <v>170208</v>
      </c>
      <c r="B13" s="57" t="s">
        <v>276</v>
      </c>
      <c r="C13" s="58" t="s">
        <v>60</v>
      </c>
      <c r="D13" s="74">
        <v>74</v>
      </c>
      <c r="E13" s="119">
        <v>7346</v>
      </c>
      <c r="F13" s="119">
        <v>987</v>
      </c>
      <c r="G13" s="61"/>
      <c r="H13" s="77">
        <v>10</v>
      </c>
      <c r="I13" s="109">
        <v>635.9</v>
      </c>
      <c r="J13" s="77">
        <v>8</v>
      </c>
      <c r="K13" s="109">
        <v>918.25</v>
      </c>
      <c r="L13" s="77">
        <v>0</v>
      </c>
      <c r="M13" s="77">
        <v>1</v>
      </c>
      <c r="N13" s="63"/>
      <c r="O13" s="78">
        <v>22.393258426966291</v>
      </c>
      <c r="P13" s="78">
        <v>18.989285714285714</v>
      </c>
      <c r="Q13" s="78">
        <v>18.864726027397261</v>
      </c>
      <c r="R13" s="75">
        <v>25.137450199203187</v>
      </c>
      <c r="S13" s="78">
        <v>8.1515151515151523</v>
      </c>
      <c r="T13" s="78">
        <v>8.0835266821345702</v>
      </c>
      <c r="U13" s="78">
        <v>10.417910447761194</v>
      </c>
      <c r="V13" s="75">
        <v>16.19704433497537</v>
      </c>
      <c r="W13" s="78">
        <v>16.224489795918366</v>
      </c>
      <c r="X13" s="78">
        <v>10.257142857142858</v>
      </c>
      <c r="Y13" s="78">
        <v>15.450980392156863</v>
      </c>
      <c r="Z13" s="75">
        <v>19.641025641025642</v>
      </c>
      <c r="AA13" s="62"/>
      <c r="AF13" s="58"/>
    </row>
    <row r="14" spans="1:32" s="80" customFormat="1" ht="17.100000000000001" customHeight="1" x14ac:dyDescent="0.25">
      <c r="A14" s="57">
        <v>170209</v>
      </c>
      <c r="B14" s="57" t="s">
        <v>276</v>
      </c>
      <c r="C14" s="58" t="s">
        <v>61</v>
      </c>
      <c r="D14" s="74">
        <v>77</v>
      </c>
      <c r="E14" s="119">
        <v>11479</v>
      </c>
      <c r="F14" s="119">
        <v>1710</v>
      </c>
      <c r="G14" s="61"/>
      <c r="H14" s="77">
        <v>15</v>
      </c>
      <c r="I14" s="109">
        <v>651.26666666666665</v>
      </c>
      <c r="J14" s="77">
        <v>10</v>
      </c>
      <c r="K14" s="109">
        <v>1147.9000000000001</v>
      </c>
      <c r="L14" s="77">
        <v>0</v>
      </c>
      <c r="M14" s="77">
        <v>2</v>
      </c>
      <c r="N14" s="63"/>
      <c r="O14" s="78">
        <v>22.791921664626685</v>
      </c>
      <c r="P14" s="78">
        <v>23.433098591549296</v>
      </c>
      <c r="Q14" s="78">
        <v>21.760403530895335</v>
      </c>
      <c r="R14" s="75">
        <v>29.432214765100671</v>
      </c>
      <c r="S14" s="78">
        <v>10.02851711026616</v>
      </c>
      <c r="T14" s="78">
        <v>9.5381750465549349</v>
      </c>
      <c r="U14" s="78">
        <v>14.884688090737241</v>
      </c>
      <c r="V14" s="75">
        <v>21.107505070993916</v>
      </c>
      <c r="W14" s="78">
        <v>14.926315789473684</v>
      </c>
      <c r="X14" s="78">
        <v>10.175257731958762</v>
      </c>
      <c r="Y14" s="78">
        <v>19.555555555555557</v>
      </c>
      <c r="Z14" s="75">
        <v>19.326086956521738</v>
      </c>
      <c r="AA14" s="62"/>
      <c r="AF14" s="58"/>
    </row>
    <row r="15" spans="1:32" s="80" customFormat="1" ht="17.100000000000001" customHeight="1" x14ac:dyDescent="0.25">
      <c r="A15" s="57">
        <v>170210</v>
      </c>
      <c r="B15" s="57" t="s">
        <v>276</v>
      </c>
      <c r="C15" s="58" t="s">
        <v>62</v>
      </c>
      <c r="D15" s="74">
        <v>5</v>
      </c>
      <c r="E15" s="119">
        <v>1815</v>
      </c>
      <c r="F15" s="119">
        <v>217</v>
      </c>
      <c r="G15" s="61"/>
      <c r="H15" s="77">
        <v>4</v>
      </c>
      <c r="I15" s="109">
        <v>399.5</v>
      </c>
      <c r="J15" s="77">
        <v>2</v>
      </c>
      <c r="K15" s="109">
        <v>907.5</v>
      </c>
      <c r="L15" s="77">
        <v>0</v>
      </c>
      <c r="M15" s="77">
        <v>0</v>
      </c>
      <c r="N15" s="63"/>
      <c r="O15" s="78">
        <v>19.717821782178216</v>
      </c>
      <c r="P15" s="78">
        <v>20.536723163841806</v>
      </c>
      <c r="Q15" s="78">
        <v>23.817567567567568</v>
      </c>
      <c r="R15" s="75">
        <v>26.927536231884059</v>
      </c>
      <c r="S15" s="78">
        <v>11.252252252252251</v>
      </c>
      <c r="T15" s="78">
        <v>11.684210526315789</v>
      </c>
      <c r="U15" s="78">
        <v>16.707865168539325</v>
      </c>
      <c r="V15" s="75">
        <v>15.801980198019802</v>
      </c>
      <c r="W15" s="78">
        <v>0</v>
      </c>
      <c r="X15" s="78">
        <v>0</v>
      </c>
      <c r="Y15" s="78">
        <v>0</v>
      </c>
      <c r="Z15" s="75">
        <v>0</v>
      </c>
      <c r="AA15" s="62"/>
      <c r="AF15" s="58"/>
    </row>
    <row r="16" spans="1:32" s="80" customFormat="1" ht="17.100000000000001" customHeight="1" x14ac:dyDescent="0.25">
      <c r="A16" s="57">
        <v>170211</v>
      </c>
      <c r="B16" s="57" t="s">
        <v>276</v>
      </c>
      <c r="C16" s="58" t="s">
        <v>63</v>
      </c>
      <c r="D16" s="74">
        <v>10</v>
      </c>
      <c r="E16" s="119">
        <v>2690</v>
      </c>
      <c r="F16" s="119">
        <v>227</v>
      </c>
      <c r="G16" s="61"/>
      <c r="H16" s="77">
        <v>6</v>
      </c>
      <c r="I16" s="109">
        <v>410.5</v>
      </c>
      <c r="J16" s="77">
        <v>4</v>
      </c>
      <c r="K16" s="109">
        <v>672.5</v>
      </c>
      <c r="L16" s="77">
        <v>0</v>
      </c>
      <c r="M16" s="77">
        <v>1</v>
      </c>
      <c r="N16" s="63"/>
      <c r="O16" s="78">
        <v>17.670103092783506</v>
      </c>
      <c r="P16" s="78">
        <v>16.15702479338843</v>
      </c>
      <c r="Q16" s="78">
        <v>28.129411764705882</v>
      </c>
      <c r="R16" s="75">
        <v>24.67</v>
      </c>
      <c r="S16" s="78">
        <v>10.816901408450704</v>
      </c>
      <c r="T16" s="78">
        <v>7.5682819383259909</v>
      </c>
      <c r="U16" s="78">
        <v>14.022222222222222</v>
      </c>
      <c r="V16" s="75">
        <v>18.980861244019138</v>
      </c>
      <c r="W16" s="78">
        <v>11.636363636363637</v>
      </c>
      <c r="X16" s="78">
        <v>6.4615384615384617</v>
      </c>
      <c r="Y16" s="78">
        <v>15</v>
      </c>
      <c r="Z16" s="75">
        <v>11</v>
      </c>
      <c r="AA16" s="62"/>
      <c r="AF16" s="58"/>
    </row>
    <row r="17" spans="1:32" s="80" customFormat="1" ht="17.100000000000001" customHeight="1" x14ac:dyDescent="0.25">
      <c r="A17" s="57">
        <v>170212</v>
      </c>
      <c r="B17" s="57" t="s">
        <v>277</v>
      </c>
      <c r="C17" s="58" t="s">
        <v>64</v>
      </c>
      <c r="D17" s="74">
        <v>1</v>
      </c>
      <c r="E17" s="119">
        <v>15286</v>
      </c>
      <c r="F17" s="119">
        <v>1548</v>
      </c>
      <c r="G17" s="61"/>
      <c r="H17" s="77">
        <v>10</v>
      </c>
      <c r="I17" s="109">
        <v>1373.8</v>
      </c>
      <c r="J17" s="77">
        <v>11</v>
      </c>
      <c r="K17" s="109">
        <v>1389.6363636363637</v>
      </c>
      <c r="L17" s="77">
        <v>2</v>
      </c>
      <c r="M17" s="77">
        <v>0</v>
      </c>
      <c r="N17" s="63"/>
      <c r="O17" s="78">
        <v>41.011583011583014</v>
      </c>
      <c r="P17" s="78">
        <v>42.188139059304703</v>
      </c>
      <c r="Q17" s="78">
        <v>46.229213483146069</v>
      </c>
      <c r="R17" s="75">
        <v>49.002008032128515</v>
      </c>
      <c r="S17" s="78">
        <v>14.511210762331839</v>
      </c>
      <c r="T17" s="78">
        <v>15.435658914728682</v>
      </c>
      <c r="U17" s="78">
        <v>20.616013071895424</v>
      </c>
      <c r="V17" s="75">
        <v>24.888529886914377</v>
      </c>
      <c r="W17" s="78">
        <v>22.071428571428573</v>
      </c>
      <c r="X17" s="78">
        <v>14.163934426229508</v>
      </c>
      <c r="Y17" s="78">
        <v>25.326086956521738</v>
      </c>
      <c r="Z17" s="75">
        <v>25.27927927927928</v>
      </c>
      <c r="AA17" s="62"/>
      <c r="AF17" s="58"/>
    </row>
    <row r="18" spans="1:32" s="80" customFormat="1" ht="17.100000000000001" customHeight="1" x14ac:dyDescent="0.25">
      <c r="A18" s="57">
        <v>170213</v>
      </c>
      <c r="B18" s="57" t="s">
        <v>277</v>
      </c>
      <c r="C18" s="58" t="s">
        <v>65</v>
      </c>
      <c r="D18" s="74">
        <v>1</v>
      </c>
      <c r="E18" s="119">
        <v>15724</v>
      </c>
      <c r="F18" s="119">
        <v>1749</v>
      </c>
      <c r="G18" s="61"/>
      <c r="H18" s="77">
        <v>10</v>
      </c>
      <c r="I18" s="109">
        <v>1397.5</v>
      </c>
      <c r="J18" s="77">
        <v>10</v>
      </c>
      <c r="K18" s="109">
        <v>1572.4</v>
      </c>
      <c r="L18" s="77">
        <v>2</v>
      </c>
      <c r="M18" s="77">
        <v>0</v>
      </c>
      <c r="N18" s="63"/>
      <c r="O18" s="78">
        <v>38.241071428571431</v>
      </c>
      <c r="P18" s="78">
        <v>33.036666666666669</v>
      </c>
      <c r="Q18" s="78">
        <v>39.958083832335326</v>
      </c>
      <c r="R18" s="75">
        <v>43.780769230769231</v>
      </c>
      <c r="S18" s="78">
        <v>14.49597423510467</v>
      </c>
      <c r="T18" s="78">
        <v>17.974874371859297</v>
      </c>
      <c r="U18" s="78">
        <v>12.923076923076923</v>
      </c>
      <c r="V18" s="75">
        <v>16.398245614035087</v>
      </c>
      <c r="W18" s="78">
        <v>22.535087719298247</v>
      </c>
      <c r="X18" s="78">
        <v>14.473214285714286</v>
      </c>
      <c r="Y18" s="78">
        <v>27.160493827160494</v>
      </c>
      <c r="Z18" s="75">
        <v>26.454545454545453</v>
      </c>
      <c r="AA18" s="62"/>
      <c r="AF18" s="58"/>
    </row>
    <row r="19" spans="1:32" s="80" customFormat="1" ht="17.100000000000001" customHeight="1" x14ac:dyDescent="0.25">
      <c r="A19" s="57">
        <v>170214</v>
      </c>
      <c r="B19" s="57" t="s">
        <v>277</v>
      </c>
      <c r="C19" s="58" t="s">
        <v>66</v>
      </c>
      <c r="D19" s="74">
        <v>1</v>
      </c>
      <c r="E19" s="119">
        <v>16686</v>
      </c>
      <c r="F19" s="119">
        <v>1672</v>
      </c>
      <c r="G19" s="61"/>
      <c r="H19" s="77">
        <v>10</v>
      </c>
      <c r="I19" s="109">
        <v>1501.4</v>
      </c>
      <c r="J19" s="77">
        <v>11</v>
      </c>
      <c r="K19" s="109">
        <v>1516.909090909091</v>
      </c>
      <c r="L19" s="77">
        <v>2</v>
      </c>
      <c r="M19" s="77">
        <v>0</v>
      </c>
      <c r="N19" s="63"/>
      <c r="O19" s="78">
        <v>39.701298701298704</v>
      </c>
      <c r="P19" s="78">
        <v>37.216117216117219</v>
      </c>
      <c r="Q19" s="78">
        <v>41.30167597765363</v>
      </c>
      <c r="R19" s="75">
        <v>47.270018621973932</v>
      </c>
      <c r="S19" s="78">
        <v>13.168970814132104</v>
      </c>
      <c r="T19" s="78">
        <v>10.172084130019121</v>
      </c>
      <c r="U19" s="78">
        <v>12.919925512104284</v>
      </c>
      <c r="V19" s="75">
        <v>17.586490939044481</v>
      </c>
      <c r="W19" s="78">
        <v>20.966101694915253</v>
      </c>
      <c r="X19" s="78">
        <v>20.367647058823529</v>
      </c>
      <c r="Y19" s="78">
        <v>21.603960396039604</v>
      </c>
      <c r="Z19" s="75">
        <v>25.009009009009009</v>
      </c>
      <c r="AA19" s="62"/>
      <c r="AF19" s="58"/>
    </row>
    <row r="20" spans="1:32" s="80" customFormat="1" ht="17.100000000000001" customHeight="1" x14ac:dyDescent="0.25">
      <c r="A20" s="57">
        <v>170215</v>
      </c>
      <c r="B20" s="57" t="s">
        <v>276</v>
      </c>
      <c r="C20" s="58" t="s">
        <v>67</v>
      </c>
      <c r="D20" s="74">
        <v>11</v>
      </c>
      <c r="E20" s="119">
        <v>1345</v>
      </c>
      <c r="F20" s="119">
        <v>99</v>
      </c>
      <c r="G20" s="61"/>
      <c r="H20" s="77">
        <v>4</v>
      </c>
      <c r="I20" s="109">
        <v>311.5</v>
      </c>
      <c r="J20" s="77">
        <v>2</v>
      </c>
      <c r="K20" s="109">
        <v>672.5</v>
      </c>
      <c r="L20" s="77">
        <v>0</v>
      </c>
      <c r="M20" s="77">
        <v>1</v>
      </c>
      <c r="N20" s="63"/>
      <c r="O20" s="78">
        <v>18.913043478260871</v>
      </c>
      <c r="P20" s="78">
        <v>14.23936170212766</v>
      </c>
      <c r="Q20" s="78">
        <v>24.655737704918032</v>
      </c>
      <c r="R20" s="75">
        <v>19.993464052287582</v>
      </c>
      <c r="S20" s="78">
        <v>8.1515151515151523</v>
      </c>
      <c r="T20" s="78">
        <v>5.8521739130434787</v>
      </c>
      <c r="U20" s="78">
        <v>12.681818181818182</v>
      </c>
      <c r="V20" s="75">
        <v>17.327586206896552</v>
      </c>
      <c r="W20" s="78">
        <v>6.8</v>
      </c>
      <c r="X20" s="78">
        <v>5.5</v>
      </c>
      <c r="Y20" s="78">
        <v>9.3333333333333339</v>
      </c>
      <c r="Z20" s="75">
        <v>7.666666666666667</v>
      </c>
      <c r="AA20" s="62"/>
      <c r="AF20" s="58"/>
    </row>
    <row r="21" spans="1:32" s="80" customFormat="1" ht="17.100000000000001" customHeight="1" x14ac:dyDescent="0.25">
      <c r="A21" s="57">
        <v>170216</v>
      </c>
      <c r="B21" s="57" t="s">
        <v>276</v>
      </c>
      <c r="C21" s="58" t="s">
        <v>68</v>
      </c>
      <c r="D21" s="74">
        <v>49</v>
      </c>
      <c r="E21" s="119">
        <v>6086</v>
      </c>
      <c r="F21" s="119">
        <v>452</v>
      </c>
      <c r="G21" s="61"/>
      <c r="H21" s="77">
        <v>13</v>
      </c>
      <c r="I21" s="109">
        <v>433.38461538461536</v>
      </c>
      <c r="J21" s="77">
        <v>10</v>
      </c>
      <c r="K21" s="109">
        <v>608.6</v>
      </c>
      <c r="L21" s="77">
        <v>0</v>
      </c>
      <c r="M21" s="77">
        <v>1</v>
      </c>
      <c r="N21" s="63"/>
      <c r="O21" s="78">
        <v>22.895798319327731</v>
      </c>
      <c r="P21" s="78">
        <v>20.074923547400612</v>
      </c>
      <c r="Q21" s="78">
        <v>28.965738758029978</v>
      </c>
      <c r="R21" s="75">
        <v>26.170498084291189</v>
      </c>
      <c r="S21" s="78">
        <v>10.348571428571429</v>
      </c>
      <c r="T21" s="78">
        <v>10.037735849056604</v>
      </c>
      <c r="U21" s="78">
        <v>17.224181360201513</v>
      </c>
      <c r="V21" s="75">
        <v>20.151187904967603</v>
      </c>
      <c r="W21" s="78">
        <v>12.227272727272727</v>
      </c>
      <c r="X21" s="78">
        <v>13.434782608695652</v>
      </c>
      <c r="Y21" s="78">
        <v>18.470588235294116</v>
      </c>
      <c r="Z21" s="75">
        <v>14.631578947368421</v>
      </c>
      <c r="AA21" s="62"/>
      <c r="AF21" s="58"/>
    </row>
    <row r="22" spans="1:32" s="80" customFormat="1" ht="17.100000000000001" customHeight="1" x14ac:dyDescent="0.25">
      <c r="A22" s="57">
        <v>170217</v>
      </c>
      <c r="B22" s="57" t="s">
        <v>277</v>
      </c>
      <c r="C22" s="58" t="s">
        <v>69</v>
      </c>
      <c r="D22" s="74">
        <v>1</v>
      </c>
      <c r="E22" s="119">
        <v>17078</v>
      </c>
      <c r="F22" s="119">
        <v>1764</v>
      </c>
      <c r="G22" s="61"/>
      <c r="H22" s="77">
        <v>11</v>
      </c>
      <c r="I22" s="109">
        <v>1392.1818181818182</v>
      </c>
      <c r="J22" s="77">
        <v>12</v>
      </c>
      <c r="K22" s="109">
        <v>1423.1666666666667</v>
      </c>
      <c r="L22" s="77">
        <v>2</v>
      </c>
      <c r="M22" s="77">
        <v>0</v>
      </c>
      <c r="N22" s="63"/>
      <c r="O22" s="78">
        <v>38.611987381703472</v>
      </c>
      <c r="P22" s="78">
        <v>37.194570135746609</v>
      </c>
      <c r="Q22" s="78">
        <v>44.538175046554933</v>
      </c>
      <c r="R22" s="75">
        <v>46.568359375</v>
      </c>
      <c r="S22" s="78">
        <v>14.004109589041096</v>
      </c>
      <c r="T22" s="78">
        <v>19.825035561877666</v>
      </c>
      <c r="U22" s="78">
        <v>23.01244167962675</v>
      </c>
      <c r="V22" s="75">
        <v>26.736517719568567</v>
      </c>
      <c r="W22" s="78">
        <v>23.935779816513762</v>
      </c>
      <c r="X22" s="78">
        <v>16.491803278688526</v>
      </c>
      <c r="Y22" s="78">
        <v>22.84090909090909</v>
      </c>
      <c r="Z22" s="75">
        <v>26.565217391304348</v>
      </c>
      <c r="AA22" s="62"/>
      <c r="AF22" s="58"/>
    </row>
    <row r="23" spans="1:32" s="80" customFormat="1" ht="17.100000000000001" customHeight="1" x14ac:dyDescent="0.25">
      <c r="A23" s="57">
        <v>170218</v>
      </c>
      <c r="B23" s="57" t="s">
        <v>277</v>
      </c>
      <c r="C23" s="58" t="s">
        <v>70</v>
      </c>
      <c r="D23" s="74">
        <v>1</v>
      </c>
      <c r="E23" s="119">
        <v>14868</v>
      </c>
      <c r="F23" s="119">
        <v>2253</v>
      </c>
      <c r="G23" s="61"/>
      <c r="H23" s="77">
        <v>9</v>
      </c>
      <c r="I23" s="109">
        <v>1401.6666666666667</v>
      </c>
      <c r="J23" s="77">
        <v>10</v>
      </c>
      <c r="K23" s="109">
        <v>1486.8</v>
      </c>
      <c r="L23" s="77">
        <v>2</v>
      </c>
      <c r="M23" s="77">
        <v>0</v>
      </c>
      <c r="N23" s="63"/>
      <c r="O23" s="78">
        <v>35.526819923371647</v>
      </c>
      <c r="P23" s="78">
        <v>34.211350293542075</v>
      </c>
      <c r="Q23" s="78">
        <v>41.811791383219955</v>
      </c>
      <c r="R23" s="75">
        <v>47.786492374727672</v>
      </c>
      <c r="S23" s="78">
        <v>13.770547945205479</v>
      </c>
      <c r="T23" s="78">
        <v>13.198542805100182</v>
      </c>
      <c r="U23" s="78">
        <v>14.247654784240151</v>
      </c>
      <c r="V23" s="75">
        <v>14.123595505617978</v>
      </c>
      <c r="W23" s="78">
        <v>23.606837606837608</v>
      </c>
      <c r="X23" s="78">
        <v>16.881355932203391</v>
      </c>
      <c r="Y23" s="78">
        <v>26.653061224489797</v>
      </c>
      <c r="Z23" s="75">
        <v>27.85</v>
      </c>
      <c r="AA23" s="62"/>
      <c r="AF23" s="58"/>
    </row>
    <row r="24" spans="1:32" s="80" customFormat="1" ht="17.100000000000001" customHeight="1" x14ac:dyDescent="0.25">
      <c r="A24" s="57">
        <v>170219</v>
      </c>
      <c r="B24" s="57" t="s">
        <v>276</v>
      </c>
      <c r="C24" s="58" t="s">
        <v>71</v>
      </c>
      <c r="D24" s="74">
        <v>4</v>
      </c>
      <c r="E24" s="119">
        <v>6753</v>
      </c>
      <c r="F24" s="119">
        <v>727</v>
      </c>
      <c r="G24" s="61"/>
      <c r="H24" s="77">
        <v>7</v>
      </c>
      <c r="I24" s="109">
        <v>860.85714285714289</v>
      </c>
      <c r="J24" s="77">
        <v>8</v>
      </c>
      <c r="K24" s="109">
        <v>844.125</v>
      </c>
      <c r="L24" s="77">
        <v>0</v>
      </c>
      <c r="M24" s="77">
        <v>1</v>
      </c>
      <c r="N24" s="63"/>
      <c r="O24" s="78">
        <v>36.052959501557631</v>
      </c>
      <c r="P24" s="78">
        <v>29.212034383954155</v>
      </c>
      <c r="Q24" s="78">
        <v>38.949832775919731</v>
      </c>
      <c r="R24" s="75">
        <v>40.8130081300813</v>
      </c>
      <c r="S24" s="78">
        <v>14.63496143958869</v>
      </c>
      <c r="T24" s="78">
        <v>12.582474226804123</v>
      </c>
      <c r="U24" s="78">
        <v>17.139275766016713</v>
      </c>
      <c r="V24" s="75">
        <v>19.717142857142857</v>
      </c>
      <c r="W24" s="78">
        <v>19.222222222222221</v>
      </c>
      <c r="X24" s="78">
        <v>14.788461538461538</v>
      </c>
      <c r="Y24" s="78">
        <v>18.666666666666668</v>
      </c>
      <c r="Z24" s="75">
        <v>21.44736842105263</v>
      </c>
      <c r="AA24" s="62"/>
      <c r="AF24" s="58"/>
    </row>
    <row r="25" spans="1:32" s="80" customFormat="1" ht="17.100000000000001" customHeight="1" x14ac:dyDescent="0.25">
      <c r="A25" s="57">
        <v>170220</v>
      </c>
      <c r="B25" s="57" t="s">
        <v>276</v>
      </c>
      <c r="C25" s="58" t="s">
        <v>72</v>
      </c>
      <c r="D25" s="74">
        <v>23</v>
      </c>
      <c r="E25" s="119">
        <v>2835</v>
      </c>
      <c r="F25" s="119">
        <v>176</v>
      </c>
      <c r="G25" s="61"/>
      <c r="H25" s="77">
        <v>7</v>
      </c>
      <c r="I25" s="109">
        <v>379.85714285714283</v>
      </c>
      <c r="J25" s="77">
        <v>5</v>
      </c>
      <c r="K25" s="109">
        <v>567</v>
      </c>
      <c r="L25" s="77">
        <v>0</v>
      </c>
      <c r="M25" s="77">
        <v>1</v>
      </c>
      <c r="N25" s="63"/>
      <c r="O25" s="78">
        <v>20.642487046632123</v>
      </c>
      <c r="P25" s="78">
        <v>18.946153846153845</v>
      </c>
      <c r="Q25" s="78">
        <v>24.525073746312685</v>
      </c>
      <c r="R25" s="75">
        <v>25.382636655948552</v>
      </c>
      <c r="S25" s="78">
        <v>11.067164179104477</v>
      </c>
      <c r="T25" s="78">
        <v>9.074204946996467</v>
      </c>
      <c r="U25" s="78">
        <v>14.109540636042404</v>
      </c>
      <c r="V25" s="75">
        <v>16.204379562043794</v>
      </c>
      <c r="W25" s="78">
        <v>7.083333333333333</v>
      </c>
      <c r="X25" s="78">
        <v>4.9000000000000004</v>
      </c>
      <c r="Y25" s="78">
        <v>7.1538461538461542</v>
      </c>
      <c r="Z25" s="75">
        <v>6.55</v>
      </c>
      <c r="AA25" s="62"/>
      <c r="AF25" s="58"/>
    </row>
    <row r="26" spans="1:32" s="80" customFormat="1" ht="17.100000000000001" customHeight="1" x14ac:dyDescent="0.25">
      <c r="A26" s="57">
        <v>170221</v>
      </c>
      <c r="B26" s="57" t="s">
        <v>277</v>
      </c>
      <c r="C26" s="58" t="s">
        <v>73</v>
      </c>
      <c r="D26" s="74">
        <v>12</v>
      </c>
      <c r="E26" s="119">
        <v>18510</v>
      </c>
      <c r="F26" s="119">
        <v>1871</v>
      </c>
      <c r="G26" s="61"/>
      <c r="H26" s="77">
        <v>13</v>
      </c>
      <c r="I26" s="109">
        <v>1279.9230769230769</v>
      </c>
      <c r="J26" s="77">
        <v>13</v>
      </c>
      <c r="K26" s="109">
        <v>1423.8461538461538</v>
      </c>
      <c r="L26" s="77">
        <v>2</v>
      </c>
      <c r="M26" s="77">
        <v>0</v>
      </c>
      <c r="N26" s="63"/>
      <c r="O26" s="78">
        <v>38.726872246696033</v>
      </c>
      <c r="P26" s="78">
        <v>33.912466843501328</v>
      </c>
      <c r="Q26" s="78">
        <v>45.70967741935484</v>
      </c>
      <c r="R26" s="75">
        <v>47.146964856230035</v>
      </c>
      <c r="S26" s="78">
        <v>14.731931668856767</v>
      </c>
      <c r="T26" s="78">
        <v>13.590561224489797</v>
      </c>
      <c r="U26" s="78">
        <v>16.833568406205924</v>
      </c>
      <c r="V26" s="75">
        <v>16.852777777777778</v>
      </c>
      <c r="W26" s="78">
        <v>30.726315789473684</v>
      </c>
      <c r="X26" s="78">
        <v>23.656862745098039</v>
      </c>
      <c r="Y26" s="78">
        <v>35.182795698924728</v>
      </c>
      <c r="Z26" s="75">
        <v>33.214953271028037</v>
      </c>
      <c r="AA26" s="62"/>
      <c r="AF26" s="58"/>
    </row>
    <row r="27" spans="1:32" s="80" customFormat="1" ht="17.100000000000001" customHeight="1" x14ac:dyDescent="0.25">
      <c r="A27" s="57">
        <v>170222</v>
      </c>
      <c r="B27" s="57" t="s">
        <v>277</v>
      </c>
      <c r="C27" s="58" t="s">
        <v>74</v>
      </c>
      <c r="D27" s="74">
        <v>1</v>
      </c>
      <c r="E27" s="119">
        <v>19186</v>
      </c>
      <c r="F27" s="119">
        <v>2696</v>
      </c>
      <c r="G27" s="61"/>
      <c r="H27" s="77">
        <v>12</v>
      </c>
      <c r="I27" s="109">
        <v>1374.1666666666667</v>
      </c>
      <c r="J27" s="77">
        <v>13</v>
      </c>
      <c r="K27" s="109">
        <v>1475.8461538461538</v>
      </c>
      <c r="L27" s="77">
        <v>3</v>
      </c>
      <c r="M27" s="77">
        <v>0</v>
      </c>
      <c r="N27" s="63"/>
      <c r="O27" s="78">
        <v>38.193409742120345</v>
      </c>
      <c r="P27" s="78">
        <v>35.337535014005603</v>
      </c>
      <c r="Q27" s="78">
        <v>48.20469798657718</v>
      </c>
      <c r="R27" s="75">
        <v>49.723370429252782</v>
      </c>
      <c r="S27" s="78">
        <v>12.360054347826088</v>
      </c>
      <c r="T27" s="78">
        <v>6.6581875993640702</v>
      </c>
      <c r="U27" s="78">
        <v>11.349514563106796</v>
      </c>
      <c r="V27" s="75">
        <v>14.408736349453978</v>
      </c>
      <c r="W27" s="78">
        <v>25.285714285714285</v>
      </c>
      <c r="X27" s="78">
        <v>16.261904761904763</v>
      </c>
      <c r="Y27" s="78">
        <v>33.560283687943262</v>
      </c>
      <c r="Z27" s="75">
        <v>34.671328671328673</v>
      </c>
      <c r="AA27" s="62"/>
      <c r="AF27" s="58"/>
    </row>
    <row r="28" spans="1:32" s="80" customFormat="1" ht="17.100000000000001" customHeight="1" x14ac:dyDescent="0.25">
      <c r="A28" s="57">
        <v>170223</v>
      </c>
      <c r="B28" s="57" t="s">
        <v>276</v>
      </c>
      <c r="C28" s="58" t="s">
        <v>75</v>
      </c>
      <c r="D28" s="74">
        <v>24</v>
      </c>
      <c r="E28" s="119">
        <v>1934</v>
      </c>
      <c r="F28" s="119">
        <v>105</v>
      </c>
      <c r="G28" s="61"/>
      <c r="H28" s="77">
        <v>5</v>
      </c>
      <c r="I28" s="109">
        <v>365.8</v>
      </c>
      <c r="J28" s="77">
        <v>4</v>
      </c>
      <c r="K28" s="109">
        <v>483.5</v>
      </c>
      <c r="L28" s="77">
        <v>0</v>
      </c>
      <c r="M28" s="77">
        <v>1</v>
      </c>
      <c r="N28" s="63"/>
      <c r="O28" s="78">
        <v>20.175965665236053</v>
      </c>
      <c r="P28" s="78">
        <v>16.273722627737225</v>
      </c>
      <c r="Q28" s="78">
        <v>26.077348066298342</v>
      </c>
      <c r="R28" s="75">
        <v>24.831395348837209</v>
      </c>
      <c r="S28" s="78">
        <v>6.2105263157894735</v>
      </c>
      <c r="T28" s="78">
        <v>6.2274678111587987</v>
      </c>
      <c r="U28" s="78">
        <v>11.084656084656086</v>
      </c>
      <c r="V28" s="75">
        <v>14.802030456852792</v>
      </c>
      <c r="W28" s="78">
        <v>3.6363636363636362</v>
      </c>
      <c r="X28" s="78">
        <v>4.0909090909090908</v>
      </c>
      <c r="Y28" s="78">
        <v>4.7142857142857144</v>
      </c>
      <c r="Z28" s="75">
        <v>6.4444444444444446</v>
      </c>
      <c r="AA28" s="62"/>
      <c r="AF28" s="58"/>
    </row>
    <row r="29" spans="1:32" s="80" customFormat="1" ht="17.100000000000001" customHeight="1" x14ac:dyDescent="0.25">
      <c r="A29" s="57">
        <v>170224</v>
      </c>
      <c r="B29" s="57" t="s">
        <v>276</v>
      </c>
      <c r="C29" s="58" t="s">
        <v>76</v>
      </c>
      <c r="D29" s="74">
        <v>6</v>
      </c>
      <c r="E29" s="119">
        <v>3199</v>
      </c>
      <c r="F29" s="119">
        <v>250</v>
      </c>
      <c r="G29" s="61"/>
      <c r="H29" s="77">
        <v>7</v>
      </c>
      <c r="I29" s="109">
        <v>421.28571428571428</v>
      </c>
      <c r="J29" s="77">
        <v>5</v>
      </c>
      <c r="K29" s="109">
        <v>639.79999999999995</v>
      </c>
      <c r="L29" s="77">
        <v>0</v>
      </c>
      <c r="M29" s="77">
        <v>1</v>
      </c>
      <c r="N29" s="63"/>
      <c r="O29" s="78">
        <v>19.017182130584192</v>
      </c>
      <c r="P29" s="78">
        <v>18.901360544217688</v>
      </c>
      <c r="Q29" s="78">
        <v>26.878472222222221</v>
      </c>
      <c r="R29" s="75">
        <v>24.462962962962962</v>
      </c>
      <c r="S29" s="78">
        <v>10.475285171102662</v>
      </c>
      <c r="T29" s="78">
        <v>11.111940298507463</v>
      </c>
      <c r="U29" s="78">
        <v>11.276978417266188</v>
      </c>
      <c r="V29" s="75">
        <v>14.778688524590164</v>
      </c>
      <c r="W29" s="78">
        <v>11.333333333333334</v>
      </c>
      <c r="X29" s="78">
        <v>10.23076923076923</v>
      </c>
      <c r="Y29" s="78">
        <v>18.5</v>
      </c>
      <c r="Z29" s="75">
        <v>16.636363636363637</v>
      </c>
      <c r="AA29" s="62"/>
      <c r="AF29" s="58"/>
    </row>
    <row r="30" spans="1:32" s="80" customFormat="1" ht="17.100000000000001" customHeight="1" x14ac:dyDescent="0.25">
      <c r="A30" s="57">
        <v>170225</v>
      </c>
      <c r="B30" s="57" t="s">
        <v>276</v>
      </c>
      <c r="C30" s="58" t="s">
        <v>77</v>
      </c>
      <c r="D30" s="74">
        <v>28</v>
      </c>
      <c r="E30" s="119">
        <v>5622</v>
      </c>
      <c r="F30" s="119">
        <v>493</v>
      </c>
      <c r="G30" s="61"/>
      <c r="H30" s="77">
        <v>10</v>
      </c>
      <c r="I30" s="109">
        <v>512.9</v>
      </c>
      <c r="J30" s="77">
        <v>8</v>
      </c>
      <c r="K30" s="109">
        <v>702.75</v>
      </c>
      <c r="L30" s="77">
        <v>0</v>
      </c>
      <c r="M30" s="77">
        <v>1</v>
      </c>
      <c r="N30" s="63"/>
      <c r="O30" s="78">
        <v>26.264317180616739</v>
      </c>
      <c r="P30" s="78">
        <v>16.72043010752688</v>
      </c>
      <c r="Q30" s="78">
        <v>25.780645161290323</v>
      </c>
      <c r="R30" s="75">
        <v>26.473039215686274</v>
      </c>
      <c r="S30" s="78">
        <v>10.011709601873536</v>
      </c>
      <c r="T30" s="78">
        <v>8.650753768844222</v>
      </c>
      <c r="U30" s="78">
        <v>11.343963553530752</v>
      </c>
      <c r="V30" s="75">
        <v>18.645476772616139</v>
      </c>
      <c r="W30" s="78">
        <v>15.590909090909092</v>
      </c>
      <c r="X30" s="78">
        <v>11.791666666666666</v>
      </c>
      <c r="Y30" s="78">
        <v>20.888888888888889</v>
      </c>
      <c r="Z30" s="75">
        <v>15.863636363636363</v>
      </c>
      <c r="AA30" s="62"/>
      <c r="AF30" s="58"/>
    </row>
    <row r="31" spans="1:32" s="80" customFormat="1" ht="17.100000000000001" customHeight="1" x14ac:dyDescent="0.25">
      <c r="A31" s="57">
        <v>170226</v>
      </c>
      <c r="B31" s="57" t="s">
        <v>276</v>
      </c>
      <c r="C31" s="58" t="s">
        <v>78</v>
      </c>
      <c r="D31" s="74">
        <v>36</v>
      </c>
      <c r="E31" s="119">
        <v>3283</v>
      </c>
      <c r="F31" s="119">
        <v>256</v>
      </c>
      <c r="G31" s="61"/>
      <c r="H31" s="77">
        <v>7</v>
      </c>
      <c r="I31" s="109">
        <v>432.42857142857144</v>
      </c>
      <c r="J31" s="77">
        <v>5</v>
      </c>
      <c r="K31" s="109">
        <v>656.6</v>
      </c>
      <c r="L31" s="77">
        <v>0</v>
      </c>
      <c r="M31" s="77">
        <v>1</v>
      </c>
      <c r="N31" s="63"/>
      <c r="O31" s="78">
        <v>23.659574468085108</v>
      </c>
      <c r="P31" s="78">
        <v>22.691358024691358</v>
      </c>
      <c r="Q31" s="78">
        <v>24.6144578313253</v>
      </c>
      <c r="R31" s="75">
        <v>25.548387096774192</v>
      </c>
      <c r="S31" s="78">
        <v>12.340909090909092</v>
      </c>
      <c r="T31" s="78">
        <v>10.518248175182482</v>
      </c>
      <c r="U31" s="78">
        <v>14.128676470588236</v>
      </c>
      <c r="V31" s="75">
        <v>17.045833333333334</v>
      </c>
      <c r="W31" s="78">
        <v>12.166666666666666</v>
      </c>
      <c r="X31" s="78">
        <v>10.5</v>
      </c>
      <c r="Y31" s="78">
        <v>22.333333333333332</v>
      </c>
      <c r="Z31" s="75">
        <v>16.454545454545453</v>
      </c>
      <c r="AA31" s="62"/>
      <c r="AF31" s="58"/>
    </row>
    <row r="32" spans="1:32" s="80" customFormat="1" ht="17.100000000000001" customHeight="1" x14ac:dyDescent="0.25">
      <c r="A32" s="57">
        <v>170227</v>
      </c>
      <c r="B32" s="57" t="s">
        <v>277</v>
      </c>
      <c r="C32" s="58" t="s">
        <v>79</v>
      </c>
      <c r="D32" s="74">
        <v>1</v>
      </c>
      <c r="E32" s="119">
        <v>21925</v>
      </c>
      <c r="F32" s="119">
        <v>2624</v>
      </c>
      <c r="G32" s="61"/>
      <c r="H32" s="77">
        <v>14</v>
      </c>
      <c r="I32" s="109">
        <v>1378.6428571428571</v>
      </c>
      <c r="J32" s="77">
        <v>13</v>
      </c>
      <c r="K32" s="109">
        <v>1686.5384615384614</v>
      </c>
      <c r="L32" s="77">
        <v>3</v>
      </c>
      <c r="M32" s="77">
        <v>0</v>
      </c>
      <c r="N32" s="63"/>
      <c r="O32" s="78">
        <v>35.954545454545453</v>
      </c>
      <c r="P32" s="78">
        <v>34.274292742927429</v>
      </c>
      <c r="Q32" s="78">
        <v>41.64732824427481</v>
      </c>
      <c r="R32" s="75">
        <v>46.673819742489272</v>
      </c>
      <c r="S32" s="78">
        <v>14.471488178025036</v>
      </c>
      <c r="T32" s="78">
        <v>13.792151162790697</v>
      </c>
      <c r="U32" s="78">
        <v>17.831761006289309</v>
      </c>
      <c r="V32" s="75">
        <v>19.828193832599119</v>
      </c>
      <c r="W32" s="78">
        <v>25.647798742138363</v>
      </c>
      <c r="X32" s="78">
        <v>23.05925925925926</v>
      </c>
      <c r="Y32" s="78">
        <v>26.438848920863311</v>
      </c>
      <c r="Z32" s="75">
        <v>27.67515923566879</v>
      </c>
      <c r="AA32" s="62"/>
      <c r="AF32" s="58"/>
    </row>
    <row r="33" spans="1:32" s="80" customFormat="1" ht="17.100000000000001" customHeight="1" x14ac:dyDescent="0.25">
      <c r="A33" s="57">
        <v>170228</v>
      </c>
      <c r="B33" s="57" t="s">
        <v>277</v>
      </c>
      <c r="C33" s="58" t="s">
        <v>80</v>
      </c>
      <c r="D33" s="74">
        <v>1</v>
      </c>
      <c r="E33" s="119">
        <v>17262</v>
      </c>
      <c r="F33" s="119">
        <v>1746</v>
      </c>
      <c r="G33" s="61"/>
      <c r="H33" s="77">
        <v>12</v>
      </c>
      <c r="I33" s="109">
        <v>1293</v>
      </c>
      <c r="J33" s="77">
        <v>11</v>
      </c>
      <c r="K33" s="109">
        <v>1569.2727272727273</v>
      </c>
      <c r="L33" s="77">
        <v>2</v>
      </c>
      <c r="M33" s="77">
        <v>0</v>
      </c>
      <c r="N33" s="63"/>
      <c r="O33" s="78">
        <v>36.916422287390027</v>
      </c>
      <c r="P33" s="78">
        <v>38.659711075441415</v>
      </c>
      <c r="Q33" s="78">
        <v>43.215500945179585</v>
      </c>
      <c r="R33" s="75">
        <v>43.750865051903112</v>
      </c>
      <c r="S33" s="78">
        <v>13.794435857805254</v>
      </c>
      <c r="T33" s="78">
        <v>13.743421052631579</v>
      </c>
      <c r="U33" s="78">
        <v>16.568058076225046</v>
      </c>
      <c r="V33" s="75">
        <v>20.226027397260275</v>
      </c>
      <c r="W33" s="78">
        <v>22.636363636363637</v>
      </c>
      <c r="X33" s="78">
        <v>14.957627118644067</v>
      </c>
      <c r="Y33" s="78">
        <v>26.770114942528735</v>
      </c>
      <c r="Z33" s="75">
        <v>27.84</v>
      </c>
      <c r="AA33" s="62"/>
      <c r="AF33" s="58"/>
    </row>
    <row r="34" spans="1:32" s="80" customFormat="1" ht="17.100000000000001" customHeight="1" x14ac:dyDescent="0.25">
      <c r="A34" s="57">
        <v>170229</v>
      </c>
      <c r="B34" s="57" t="s">
        <v>276</v>
      </c>
      <c r="C34" s="58" t="s">
        <v>81</v>
      </c>
      <c r="D34" s="74">
        <v>21</v>
      </c>
      <c r="E34" s="119">
        <v>434</v>
      </c>
      <c r="F34" s="119">
        <v>28</v>
      </c>
      <c r="G34" s="61"/>
      <c r="H34" s="77">
        <v>2</v>
      </c>
      <c r="I34" s="109">
        <v>203</v>
      </c>
      <c r="J34" s="77">
        <v>1</v>
      </c>
      <c r="K34" s="109">
        <v>434</v>
      </c>
      <c r="L34" s="77">
        <v>0</v>
      </c>
      <c r="M34" s="77">
        <v>0</v>
      </c>
      <c r="N34" s="63"/>
      <c r="O34" s="78">
        <v>13.27710843373494</v>
      </c>
      <c r="P34" s="78">
        <v>17.873015873015873</v>
      </c>
      <c r="Q34" s="78">
        <v>27.738461538461539</v>
      </c>
      <c r="R34" s="75">
        <v>16.454545454545453</v>
      </c>
      <c r="S34" s="78">
        <v>7.661290322580645</v>
      </c>
      <c r="T34" s="78">
        <v>10.983050847457626</v>
      </c>
      <c r="U34" s="78">
        <v>18.517857142857142</v>
      </c>
      <c r="V34" s="75">
        <v>26.936170212765958</v>
      </c>
      <c r="W34" s="78">
        <v>0</v>
      </c>
      <c r="X34" s="78">
        <v>0</v>
      </c>
      <c r="Y34" s="78">
        <v>0</v>
      </c>
      <c r="Z34" s="75">
        <v>0</v>
      </c>
      <c r="AA34" s="62"/>
      <c r="AF34" s="58"/>
    </row>
    <row r="35" spans="1:32" s="80" customFormat="1" ht="17.100000000000001" customHeight="1" x14ac:dyDescent="0.25">
      <c r="A35" s="57">
        <v>170230</v>
      </c>
      <c r="B35" s="57" t="s">
        <v>276</v>
      </c>
      <c r="C35" s="58" t="s">
        <v>82</v>
      </c>
      <c r="D35" s="74">
        <v>4</v>
      </c>
      <c r="E35" s="119">
        <v>552</v>
      </c>
      <c r="F35" s="119">
        <v>30</v>
      </c>
      <c r="G35" s="61"/>
      <c r="H35" s="77">
        <v>3</v>
      </c>
      <c r="I35" s="109">
        <v>174</v>
      </c>
      <c r="J35" s="77">
        <v>1</v>
      </c>
      <c r="K35" s="109">
        <v>552</v>
      </c>
      <c r="L35" s="77">
        <v>0</v>
      </c>
      <c r="M35" s="77">
        <v>0</v>
      </c>
      <c r="N35" s="63"/>
      <c r="O35" s="78">
        <v>7.3935483870967742</v>
      </c>
      <c r="P35" s="78">
        <v>5.9726027397260273</v>
      </c>
      <c r="Q35" s="78">
        <v>7.7254901960784315</v>
      </c>
      <c r="R35" s="75">
        <v>8.6640625</v>
      </c>
      <c r="S35" s="78">
        <v>9.174603174603174</v>
      </c>
      <c r="T35" s="78">
        <v>6.9016393442622954</v>
      </c>
      <c r="U35" s="78">
        <v>14.833333333333334</v>
      </c>
      <c r="V35" s="75">
        <v>16.64406779661017</v>
      </c>
      <c r="W35" s="78">
        <v>0</v>
      </c>
      <c r="X35" s="78">
        <v>0</v>
      </c>
      <c r="Y35" s="78">
        <v>0</v>
      </c>
      <c r="Z35" s="75">
        <v>0</v>
      </c>
      <c r="AA35" s="62"/>
      <c r="AF35" s="58"/>
    </row>
    <row r="36" spans="1:32" s="80" customFormat="1" ht="17.100000000000001" customHeight="1" x14ac:dyDescent="0.25">
      <c r="A36" s="57">
        <v>170231</v>
      </c>
      <c r="B36" s="57" t="s">
        <v>276</v>
      </c>
      <c r="C36" s="58" t="s">
        <v>83</v>
      </c>
      <c r="D36" s="74">
        <v>10</v>
      </c>
      <c r="E36" s="119">
        <v>975</v>
      </c>
      <c r="F36" s="119">
        <v>66</v>
      </c>
      <c r="G36" s="61"/>
      <c r="H36" s="77">
        <v>3</v>
      </c>
      <c r="I36" s="109">
        <v>303</v>
      </c>
      <c r="J36" s="77">
        <v>1</v>
      </c>
      <c r="K36" s="109">
        <v>975</v>
      </c>
      <c r="L36" s="77">
        <v>0</v>
      </c>
      <c r="M36" s="77">
        <v>0</v>
      </c>
      <c r="N36" s="63"/>
      <c r="O36" s="78">
        <v>18.548611111111111</v>
      </c>
      <c r="P36" s="78">
        <v>15.986928104575163</v>
      </c>
      <c r="Q36" s="78">
        <v>19.797619047619047</v>
      </c>
      <c r="R36" s="75">
        <v>19.100775193798448</v>
      </c>
      <c r="S36" s="78">
        <v>11.206349206349206</v>
      </c>
      <c r="T36" s="78">
        <v>10.60655737704918</v>
      </c>
      <c r="U36" s="78">
        <v>17.045454545454547</v>
      </c>
      <c r="V36" s="75">
        <v>23.762711864406779</v>
      </c>
      <c r="W36" s="78">
        <v>0</v>
      </c>
      <c r="X36" s="78">
        <v>0</v>
      </c>
      <c r="Y36" s="78">
        <v>0</v>
      </c>
      <c r="Z36" s="75">
        <v>0</v>
      </c>
      <c r="AA36" s="62"/>
      <c r="AF36" s="58"/>
    </row>
    <row r="37" spans="1:32" s="80" customFormat="1" ht="17.100000000000001" customHeight="1" x14ac:dyDescent="0.25">
      <c r="A37" s="57">
        <v>170232</v>
      </c>
      <c r="B37" s="57" t="s">
        <v>276</v>
      </c>
      <c r="C37" s="58" t="s">
        <v>84</v>
      </c>
      <c r="D37" s="74">
        <v>11</v>
      </c>
      <c r="E37" s="119">
        <v>918</v>
      </c>
      <c r="F37" s="119">
        <v>61</v>
      </c>
      <c r="G37" s="61"/>
      <c r="H37" s="77">
        <v>3</v>
      </c>
      <c r="I37" s="109">
        <v>285.66666666666669</v>
      </c>
      <c r="J37" s="77">
        <v>2</v>
      </c>
      <c r="K37" s="109">
        <v>459</v>
      </c>
      <c r="L37" s="77">
        <v>0</v>
      </c>
      <c r="M37" s="77">
        <v>0</v>
      </c>
      <c r="N37" s="63"/>
      <c r="O37" s="78">
        <v>13.186335403726709</v>
      </c>
      <c r="P37" s="78">
        <v>11.534591194968554</v>
      </c>
      <c r="Q37" s="78">
        <v>14.23076923076923</v>
      </c>
      <c r="R37" s="75">
        <v>13.467153284671532</v>
      </c>
      <c r="S37" s="78">
        <v>6.3545454545454545</v>
      </c>
      <c r="T37" s="78">
        <v>7.5289256198347108</v>
      </c>
      <c r="U37" s="78">
        <v>13.757575757575758</v>
      </c>
      <c r="V37" s="75">
        <v>17.252173913043478</v>
      </c>
      <c r="W37" s="78">
        <v>0</v>
      </c>
      <c r="X37" s="78">
        <v>0</v>
      </c>
      <c r="Y37" s="78">
        <v>0</v>
      </c>
      <c r="Z37" s="75">
        <v>0</v>
      </c>
      <c r="AA37" s="62"/>
      <c r="AF37" s="58"/>
    </row>
    <row r="38" spans="1:32" s="80" customFormat="1" ht="17.100000000000001" customHeight="1" x14ac:dyDescent="0.25">
      <c r="A38" s="57">
        <v>170233</v>
      </c>
      <c r="B38" s="57" t="s">
        <v>276</v>
      </c>
      <c r="C38" s="58" t="s">
        <v>85</v>
      </c>
      <c r="D38" s="74">
        <v>56</v>
      </c>
      <c r="E38" s="119">
        <v>2521</v>
      </c>
      <c r="F38" s="119">
        <v>145</v>
      </c>
      <c r="G38" s="61"/>
      <c r="H38" s="77">
        <v>8</v>
      </c>
      <c r="I38" s="109">
        <v>297</v>
      </c>
      <c r="J38" s="77">
        <v>5</v>
      </c>
      <c r="K38" s="109">
        <v>504.2</v>
      </c>
      <c r="L38" s="77">
        <v>0</v>
      </c>
      <c r="M38" s="77">
        <v>1</v>
      </c>
      <c r="N38" s="63"/>
      <c r="O38" s="78">
        <v>18.850144092219018</v>
      </c>
      <c r="P38" s="78">
        <v>14.549504950495049</v>
      </c>
      <c r="Q38" s="78">
        <v>19.794721407624632</v>
      </c>
      <c r="R38" s="75">
        <v>18.95</v>
      </c>
      <c r="S38" s="78">
        <v>9.5884773662551446</v>
      </c>
      <c r="T38" s="78">
        <v>9.4719999999999995</v>
      </c>
      <c r="U38" s="78">
        <v>12.65863453815261</v>
      </c>
      <c r="V38" s="75">
        <v>15.151785714285714</v>
      </c>
      <c r="W38" s="78">
        <v>5.833333333333333</v>
      </c>
      <c r="X38" s="78">
        <v>5.7272727272727275</v>
      </c>
      <c r="Y38" s="78">
        <v>6.9230769230769234</v>
      </c>
      <c r="Z38" s="75">
        <v>6.6315789473684212</v>
      </c>
      <c r="AA38" s="62"/>
      <c r="AF38" s="58"/>
    </row>
    <row r="39" spans="1:32" s="80" customFormat="1" ht="17.100000000000001" customHeight="1" x14ac:dyDescent="0.25">
      <c r="A39" s="57">
        <v>170234</v>
      </c>
      <c r="B39" s="57" t="s">
        <v>276</v>
      </c>
      <c r="C39" s="58" t="s">
        <v>86</v>
      </c>
      <c r="D39" s="74">
        <v>8</v>
      </c>
      <c r="E39" s="119">
        <v>3708</v>
      </c>
      <c r="F39" s="119">
        <v>417</v>
      </c>
      <c r="G39" s="61"/>
      <c r="H39" s="77">
        <v>5</v>
      </c>
      <c r="I39" s="109">
        <v>658.2</v>
      </c>
      <c r="J39" s="77">
        <v>4</v>
      </c>
      <c r="K39" s="109">
        <v>927</v>
      </c>
      <c r="L39" s="77">
        <v>0</v>
      </c>
      <c r="M39" s="77">
        <v>1</v>
      </c>
      <c r="N39" s="63"/>
      <c r="O39" s="78">
        <v>29.025641025641026</v>
      </c>
      <c r="P39" s="78">
        <v>26.691699604743082</v>
      </c>
      <c r="Q39" s="78">
        <v>38.223958333333336</v>
      </c>
      <c r="R39" s="75">
        <v>32.971153846153847</v>
      </c>
      <c r="S39" s="78">
        <v>14.988764044943821</v>
      </c>
      <c r="T39" s="78">
        <v>12.907692307692308</v>
      </c>
      <c r="U39" s="78">
        <v>16.197183098591548</v>
      </c>
      <c r="V39" s="75">
        <v>21.639344262295083</v>
      </c>
      <c r="W39" s="78">
        <v>14.083333333333334</v>
      </c>
      <c r="X39" s="78">
        <v>9.8571428571428577</v>
      </c>
      <c r="Y39" s="78">
        <v>13.857142857142858</v>
      </c>
      <c r="Z39" s="75">
        <v>14.75</v>
      </c>
      <c r="AA39" s="62"/>
      <c r="AF39" s="58"/>
    </row>
    <row r="40" spans="1:32" s="80" customFormat="1" ht="17.100000000000001" customHeight="1" x14ac:dyDescent="0.25">
      <c r="A40" s="57">
        <v>170235</v>
      </c>
      <c r="B40" s="57" t="s">
        <v>276</v>
      </c>
      <c r="C40" s="58" t="s">
        <v>87</v>
      </c>
      <c r="D40" s="74">
        <v>5</v>
      </c>
      <c r="E40" s="119">
        <v>4392</v>
      </c>
      <c r="F40" s="119">
        <v>438</v>
      </c>
      <c r="G40" s="61"/>
      <c r="H40" s="77">
        <v>6</v>
      </c>
      <c r="I40" s="109">
        <v>659</v>
      </c>
      <c r="J40" s="77">
        <v>5</v>
      </c>
      <c r="K40" s="109">
        <v>878.4</v>
      </c>
      <c r="L40" s="77">
        <v>0</v>
      </c>
      <c r="M40" s="77">
        <v>1</v>
      </c>
      <c r="N40" s="63"/>
      <c r="O40" s="78">
        <v>26.976653696498055</v>
      </c>
      <c r="P40" s="78">
        <v>19.966037735849056</v>
      </c>
      <c r="Q40" s="78">
        <v>33.014634146341464</v>
      </c>
      <c r="R40" s="75">
        <v>28.559183673469388</v>
      </c>
      <c r="S40" s="78">
        <v>11.490421455938698</v>
      </c>
      <c r="T40" s="78">
        <v>7.154471544715447</v>
      </c>
      <c r="U40" s="78">
        <v>12.075268817204302</v>
      </c>
      <c r="V40" s="75">
        <v>14.49367088607595</v>
      </c>
      <c r="W40" s="78">
        <v>16.058823529411764</v>
      </c>
      <c r="X40" s="78">
        <v>8.4210526315789469</v>
      </c>
      <c r="Y40" s="78">
        <v>13.714285714285714</v>
      </c>
      <c r="Z40" s="75">
        <v>14.090909090909092</v>
      </c>
      <c r="AA40" s="62"/>
      <c r="AF40" s="58"/>
    </row>
    <row r="41" spans="1:32" s="80" customFormat="1" ht="17.100000000000001" customHeight="1" x14ac:dyDescent="0.25">
      <c r="A41" s="57">
        <v>170236</v>
      </c>
      <c r="B41" s="57" t="s">
        <v>277</v>
      </c>
      <c r="C41" s="58" t="s">
        <v>88</v>
      </c>
      <c r="D41" s="74">
        <v>1</v>
      </c>
      <c r="E41" s="119">
        <v>25054</v>
      </c>
      <c r="F41" s="119">
        <v>4216</v>
      </c>
      <c r="G41" s="61"/>
      <c r="H41" s="77">
        <v>14</v>
      </c>
      <c r="I41" s="109">
        <v>1488.4285714285713</v>
      </c>
      <c r="J41" s="77">
        <v>15</v>
      </c>
      <c r="K41" s="109">
        <v>1670.2666666666667</v>
      </c>
      <c r="L41" s="77">
        <v>4</v>
      </c>
      <c r="M41" s="77">
        <v>0</v>
      </c>
      <c r="N41" s="63"/>
      <c r="O41" s="78">
        <v>35.147023086269748</v>
      </c>
      <c r="P41" s="78">
        <v>32.775212636695016</v>
      </c>
      <c r="Q41" s="78">
        <v>36.878869448183039</v>
      </c>
      <c r="R41" s="75">
        <v>45.350543478260867</v>
      </c>
      <c r="S41" s="78">
        <v>13.452237001209189</v>
      </c>
      <c r="T41" s="78">
        <v>14.187104930467763</v>
      </c>
      <c r="U41" s="78">
        <v>16.865853658536587</v>
      </c>
      <c r="V41" s="75">
        <v>20.983333333333334</v>
      </c>
      <c r="W41" s="78">
        <v>28.027906976744188</v>
      </c>
      <c r="X41" s="78">
        <v>15.59915611814346</v>
      </c>
      <c r="Y41" s="78">
        <v>26.045197740112993</v>
      </c>
      <c r="Z41" s="75">
        <v>25.859154929577464</v>
      </c>
      <c r="AA41" s="62"/>
      <c r="AF41" s="58"/>
    </row>
    <row r="42" spans="1:32" s="80" customFormat="1" ht="17.100000000000001" customHeight="1" x14ac:dyDescent="0.25">
      <c r="A42" s="57">
        <v>170237</v>
      </c>
      <c r="B42" s="57" t="s">
        <v>277</v>
      </c>
      <c r="C42" s="58" t="s">
        <v>89</v>
      </c>
      <c r="D42" s="74">
        <v>1</v>
      </c>
      <c r="E42" s="119">
        <v>10818</v>
      </c>
      <c r="F42" s="119">
        <v>2134</v>
      </c>
      <c r="G42" s="61"/>
      <c r="H42" s="77">
        <v>6</v>
      </c>
      <c r="I42" s="109">
        <v>1447.3333333333333</v>
      </c>
      <c r="J42" s="77">
        <v>7</v>
      </c>
      <c r="K42" s="109">
        <v>1545.4285714285713</v>
      </c>
      <c r="L42" s="77">
        <v>2</v>
      </c>
      <c r="M42" s="77">
        <v>0</v>
      </c>
      <c r="N42" s="63"/>
      <c r="O42" s="78">
        <v>36.943113772455092</v>
      </c>
      <c r="P42" s="78">
        <v>35.331428571428575</v>
      </c>
      <c r="Q42" s="78">
        <v>42.82181818181818</v>
      </c>
      <c r="R42" s="75">
        <v>52.054054054054056</v>
      </c>
      <c r="S42" s="78">
        <v>10.623786407766991</v>
      </c>
      <c r="T42" s="78">
        <v>10.764550264550264</v>
      </c>
      <c r="U42" s="78">
        <v>13.698461538461538</v>
      </c>
      <c r="V42" s="75">
        <v>14.904153354632587</v>
      </c>
      <c r="W42" s="78">
        <v>21.176991150442479</v>
      </c>
      <c r="X42" s="78">
        <v>16.063636363636363</v>
      </c>
      <c r="Y42" s="78">
        <v>22.518072289156628</v>
      </c>
      <c r="Z42" s="75">
        <v>23.663636363636364</v>
      </c>
      <c r="AA42" s="62"/>
      <c r="AF42" s="58"/>
    </row>
    <row r="43" spans="1:32" s="82" customFormat="1" ht="17.100000000000001" customHeight="1" x14ac:dyDescent="0.25">
      <c r="A43" s="69"/>
      <c r="B43" s="69"/>
      <c r="C43" s="69" t="s">
        <v>7</v>
      </c>
      <c r="D43" s="70"/>
      <c r="E43" s="112"/>
      <c r="F43" s="112"/>
      <c r="G43" s="70"/>
      <c r="H43" s="70"/>
      <c r="I43" s="112"/>
      <c r="J43" s="70"/>
      <c r="K43" s="11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83"/>
      <c r="AF43" s="58"/>
    </row>
    <row r="44" spans="1:32" s="80" customFormat="1" ht="17.100000000000001" customHeight="1" x14ac:dyDescent="0.25">
      <c r="A44" s="57"/>
      <c r="B44" s="57" t="s">
        <v>277</v>
      </c>
      <c r="C44" s="58"/>
      <c r="D44" s="59"/>
      <c r="E44" s="119">
        <v>269828</v>
      </c>
      <c r="F44" s="119">
        <v>33262</v>
      </c>
      <c r="G44" s="60"/>
      <c r="H44" s="77">
        <v>176</v>
      </c>
      <c r="I44" s="109">
        <v>1344.125</v>
      </c>
      <c r="J44" s="77">
        <v>181</v>
      </c>
      <c r="K44" s="109">
        <v>1490.7624309392265</v>
      </c>
      <c r="L44" s="77">
        <v>35</v>
      </c>
      <c r="M44" s="77">
        <v>1</v>
      </c>
      <c r="N44" s="60"/>
      <c r="O44" s="78">
        <v>36.777777777777779</v>
      </c>
      <c r="P44" s="78">
        <v>34.755981346309817</v>
      </c>
      <c r="Q44" s="78">
        <v>42.061706419840988</v>
      </c>
      <c r="R44" s="75">
        <v>45.468065268065267</v>
      </c>
      <c r="S44" s="78">
        <v>13.811962545385056</v>
      </c>
      <c r="T44" s="78">
        <v>13.923749875733174</v>
      </c>
      <c r="U44" s="78">
        <v>16.118907563025211</v>
      </c>
      <c r="V44" s="75">
        <v>19.222281279897949</v>
      </c>
      <c r="W44" s="165">
        <v>24.9</v>
      </c>
      <c r="X44" s="165">
        <v>16.7</v>
      </c>
      <c r="Y44" s="165">
        <v>26.6</v>
      </c>
      <c r="Z44" s="163">
        <v>28</v>
      </c>
      <c r="AA44" s="60"/>
    </row>
    <row r="45" spans="1:32" s="80" customFormat="1" ht="17.100000000000001" customHeight="1" x14ac:dyDescent="0.25">
      <c r="A45" s="57"/>
      <c r="B45" s="57" t="s">
        <v>276</v>
      </c>
      <c r="C45" s="58"/>
      <c r="D45" s="59"/>
      <c r="E45" s="119">
        <v>79582</v>
      </c>
      <c r="F45" s="119">
        <v>7706</v>
      </c>
      <c r="G45" s="60"/>
      <c r="H45" s="77">
        <v>147</v>
      </c>
      <c r="I45" s="109">
        <v>488.95238095238096</v>
      </c>
      <c r="J45" s="77">
        <v>107</v>
      </c>
      <c r="K45" s="109">
        <v>743.75700934579436</v>
      </c>
      <c r="L45" s="77">
        <v>0</v>
      </c>
      <c r="M45" s="77">
        <v>8</v>
      </c>
      <c r="N45" s="60"/>
      <c r="O45" s="78">
        <v>22.743696893717789</v>
      </c>
      <c r="P45" s="78">
        <v>20.431015603613467</v>
      </c>
      <c r="Q45" s="78">
        <v>25.545259938837919</v>
      </c>
      <c r="R45" s="75">
        <v>25.940003166059839</v>
      </c>
      <c r="S45" s="78">
        <v>10.639127324749643</v>
      </c>
      <c r="T45" s="78">
        <v>9.679728317659352</v>
      </c>
      <c r="U45" s="78">
        <v>13.864364981504316</v>
      </c>
      <c r="V45" s="75">
        <v>18.267648169120424</v>
      </c>
      <c r="W45" s="165">
        <v>14.2</v>
      </c>
      <c r="X45" s="165">
        <v>10.4</v>
      </c>
      <c r="Y45" s="165">
        <v>16.100000000000001</v>
      </c>
      <c r="Z45" s="163">
        <v>16.100000000000001</v>
      </c>
      <c r="AA45" s="60"/>
    </row>
    <row r="46" spans="1:32" s="80" customFormat="1" ht="17.100000000000001" customHeight="1" x14ac:dyDescent="0.25">
      <c r="A46" s="57"/>
      <c r="B46" s="57" t="s">
        <v>302</v>
      </c>
      <c r="C46" s="58"/>
      <c r="D46" s="59"/>
      <c r="E46" s="119">
        <v>349410</v>
      </c>
      <c r="F46" s="119">
        <v>40968</v>
      </c>
      <c r="G46" s="64"/>
      <c r="H46" s="79">
        <v>323</v>
      </c>
      <c r="I46" s="109">
        <v>954.92879256965944</v>
      </c>
      <c r="J46" s="79">
        <v>288</v>
      </c>
      <c r="K46" s="109">
        <v>1213.2291666666667</v>
      </c>
      <c r="L46" s="79">
        <v>35</v>
      </c>
      <c r="M46" s="77">
        <v>9</v>
      </c>
      <c r="N46" s="64"/>
      <c r="O46" s="78">
        <v>30.853707296995356</v>
      </c>
      <c r="P46" s="78">
        <v>28.660570762958649</v>
      </c>
      <c r="Q46" s="78">
        <v>34.844658248145919</v>
      </c>
      <c r="R46" s="75">
        <v>37.187286030744445</v>
      </c>
      <c r="S46" s="78">
        <v>12.707061900610288</v>
      </c>
      <c r="T46" s="78">
        <v>12.381494842098601</v>
      </c>
      <c r="U46" s="78">
        <v>15.276699348555637</v>
      </c>
      <c r="V46" s="75">
        <v>18.878340700442028</v>
      </c>
      <c r="W46" s="165">
        <v>23</v>
      </c>
      <c r="X46" s="165">
        <v>15.6</v>
      </c>
      <c r="Y46" s="165">
        <v>25</v>
      </c>
      <c r="Z46" s="163">
        <v>26</v>
      </c>
      <c r="AA46" s="64"/>
    </row>
    <row r="48" spans="1:32" x14ac:dyDescent="0.25">
      <c r="A48" s="25" t="str">
        <f>' Sacyl'!A43</f>
        <v>Fecha de corte : 01/01/2020</v>
      </c>
      <c r="B48" s="25"/>
      <c r="C48" s="25"/>
      <c r="D48" s="25"/>
      <c r="E48" s="114"/>
      <c r="F48" s="114"/>
      <c r="G48" s="67"/>
      <c r="H48" s="25"/>
      <c r="I48" s="114"/>
      <c r="J48" s="25"/>
      <c r="K48" s="11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7" x14ac:dyDescent="0.25">
      <c r="A49" s="73" t="s">
        <v>285</v>
      </c>
      <c r="B49" s="73"/>
      <c r="C49" s="73"/>
      <c r="D49" s="73"/>
      <c r="E49" s="115"/>
      <c r="F49" s="115"/>
      <c r="G49" s="73"/>
      <c r="H49" s="73"/>
      <c r="I49" s="115"/>
      <c r="J49" s="73"/>
      <c r="K49" s="115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7" x14ac:dyDescent="0.25">
      <c r="A50" s="73" t="s">
        <v>327</v>
      </c>
      <c r="B50" s="73"/>
      <c r="C50" s="73"/>
      <c r="D50" s="73"/>
      <c r="E50" s="115"/>
      <c r="F50" s="115"/>
      <c r="G50" s="73"/>
      <c r="H50" s="73"/>
      <c r="I50" s="115"/>
      <c r="J50" s="73"/>
      <c r="K50" s="115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7" x14ac:dyDescent="0.25">
      <c r="A51" s="73" t="s">
        <v>286</v>
      </c>
      <c r="B51" s="73"/>
      <c r="C51" s="73"/>
      <c r="D51" s="73"/>
      <c r="E51" s="115"/>
      <c r="F51" s="115"/>
      <c r="G51" s="73"/>
      <c r="H51" s="73"/>
      <c r="I51" s="115"/>
      <c r="J51" s="73"/>
      <c r="K51" s="115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7" x14ac:dyDescent="0.25">
      <c r="A52" s="73" t="s">
        <v>326</v>
      </c>
      <c r="B52" s="73"/>
      <c r="C52" s="73"/>
      <c r="D52" s="73"/>
      <c r="E52" s="115"/>
      <c r="F52" s="115"/>
      <c r="G52" s="73"/>
      <c r="H52" s="73"/>
      <c r="I52" s="115"/>
      <c r="J52" s="73"/>
      <c r="K52" s="115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7" ht="16.5" customHeight="1" x14ac:dyDescent="0.25">
      <c r="A53" s="73" t="s">
        <v>329</v>
      </c>
      <c r="B53" s="73"/>
      <c r="C53" s="73"/>
      <c r="D53" s="73"/>
      <c r="E53" s="115"/>
      <c r="F53" s="115"/>
      <c r="G53" s="73"/>
      <c r="H53" s="73"/>
      <c r="I53" s="115"/>
      <c r="J53" s="73"/>
      <c r="K53" s="115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158"/>
      <c r="AA53" s="28"/>
    </row>
    <row r="54" spans="1:27" s="90" customFormat="1" ht="15" customHeight="1" x14ac:dyDescent="0.25">
      <c r="A54" s="171" t="s">
        <v>330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</row>
    <row r="55" spans="1:27" ht="15" customHeight="1" x14ac:dyDescent="0.25">
      <c r="A55" s="171" t="s">
        <v>308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</row>
    <row r="56" spans="1:27" x14ac:dyDescent="0.25">
      <c r="A56" s="97" t="s">
        <v>309</v>
      </c>
    </row>
    <row r="57" spans="1:27" x14ac:dyDescent="0.25">
      <c r="A57" s="97" t="s">
        <v>306</v>
      </c>
    </row>
  </sheetData>
  <mergeCells count="11">
    <mergeCell ref="A54:Z54"/>
    <mergeCell ref="A55:Z55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>&amp;L&amp;G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zoomScale="80" zoomScaleNormal="80" workbookViewId="0">
      <selection activeCell="E26" sqref="E26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style="3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7.7109375" customWidth="1"/>
  </cols>
  <sheetData>
    <row r="1" spans="1:27" ht="21" x14ac:dyDescent="0.35">
      <c r="A1" s="48" t="s">
        <v>313</v>
      </c>
      <c r="C1" s="27"/>
    </row>
    <row r="2" spans="1:27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7" s="80" customFormat="1" ht="17.100000000000001" customHeight="1" x14ac:dyDescent="0.25">
      <c r="A6" s="57">
        <v>170301</v>
      </c>
      <c r="B6" s="57" t="s">
        <v>276</v>
      </c>
      <c r="C6" s="58" t="s">
        <v>90</v>
      </c>
      <c r="D6" s="74">
        <v>30</v>
      </c>
      <c r="E6" s="120">
        <v>12925</v>
      </c>
      <c r="F6" s="120">
        <v>1327</v>
      </c>
      <c r="G6" s="59"/>
      <c r="H6" s="74">
        <v>12</v>
      </c>
      <c r="I6" s="109">
        <v>966.5</v>
      </c>
      <c r="J6" s="74">
        <v>13</v>
      </c>
      <c r="K6" s="109">
        <v>994.23076923076928</v>
      </c>
      <c r="L6" s="74">
        <v>1</v>
      </c>
      <c r="M6" s="74">
        <v>1</v>
      </c>
      <c r="N6" s="59"/>
      <c r="O6" s="78">
        <v>30.293853073463268</v>
      </c>
      <c r="P6" s="78">
        <v>28.548621190130625</v>
      </c>
      <c r="Q6" s="78">
        <v>40.315331010452965</v>
      </c>
      <c r="R6" s="75">
        <v>47.281954887218042</v>
      </c>
      <c r="S6" s="78">
        <v>14.862426035502958</v>
      </c>
      <c r="T6" s="78">
        <v>15.827893175074184</v>
      </c>
      <c r="U6" s="78">
        <v>20.152097902097903</v>
      </c>
      <c r="V6" s="75">
        <v>24.294220665499125</v>
      </c>
      <c r="W6" s="78">
        <v>21.962962962962962</v>
      </c>
      <c r="X6" s="78">
        <v>16.14516129032258</v>
      </c>
      <c r="Y6" s="78">
        <v>30.444444444444443</v>
      </c>
      <c r="Z6" s="75">
        <v>33.659090909090907</v>
      </c>
      <c r="AA6" s="59"/>
    </row>
    <row r="7" spans="1:27" s="80" customFormat="1" ht="17.100000000000001" customHeight="1" x14ac:dyDescent="0.25">
      <c r="A7" s="57">
        <v>170302</v>
      </c>
      <c r="B7" s="57" t="s">
        <v>277</v>
      </c>
      <c r="C7" s="58" t="s">
        <v>91</v>
      </c>
      <c r="D7" s="74">
        <v>13</v>
      </c>
      <c r="E7" s="120">
        <v>12551</v>
      </c>
      <c r="F7" s="120">
        <v>747</v>
      </c>
      <c r="G7" s="59"/>
      <c r="H7" s="74">
        <v>12</v>
      </c>
      <c r="I7" s="109">
        <v>983.66666666666663</v>
      </c>
      <c r="J7" s="74">
        <v>12</v>
      </c>
      <c r="K7" s="109">
        <v>1045.9166666666667</v>
      </c>
      <c r="L7" s="74">
        <v>1</v>
      </c>
      <c r="M7" s="74">
        <v>0</v>
      </c>
      <c r="N7" s="59"/>
      <c r="O7" s="78">
        <v>32.562032884902841</v>
      </c>
      <c r="P7" s="78">
        <v>30.777251184834125</v>
      </c>
      <c r="Q7" s="78">
        <v>35.69274809160305</v>
      </c>
      <c r="R7" s="75">
        <v>36.718232044198892</v>
      </c>
      <c r="S7" s="78">
        <v>12.349056603773585</v>
      </c>
      <c r="T7" s="78">
        <v>11.337096774193549</v>
      </c>
      <c r="U7" s="78">
        <v>13.534513274336284</v>
      </c>
      <c r="V7" s="75">
        <v>18.681732580037664</v>
      </c>
      <c r="W7" s="78">
        <v>24.807017543859651</v>
      </c>
      <c r="X7" s="78">
        <v>15.35</v>
      </c>
      <c r="Y7" s="78">
        <v>28.577777777777779</v>
      </c>
      <c r="Z7" s="75">
        <v>27.38</v>
      </c>
      <c r="AA7" s="59"/>
    </row>
    <row r="8" spans="1:27" s="80" customFormat="1" ht="17.100000000000001" customHeight="1" x14ac:dyDescent="0.25">
      <c r="A8" s="57">
        <v>170303</v>
      </c>
      <c r="B8" s="57" t="s">
        <v>276</v>
      </c>
      <c r="C8" s="58" t="s">
        <v>92</v>
      </c>
      <c r="D8" s="74">
        <v>66</v>
      </c>
      <c r="E8" s="120">
        <v>3956</v>
      </c>
      <c r="F8" s="120">
        <v>709</v>
      </c>
      <c r="G8" s="59"/>
      <c r="H8" s="74">
        <v>10</v>
      </c>
      <c r="I8" s="109">
        <v>324.7</v>
      </c>
      <c r="J8" s="74">
        <v>9</v>
      </c>
      <c r="K8" s="109">
        <v>439.55555555555554</v>
      </c>
      <c r="L8" s="74">
        <v>1</v>
      </c>
      <c r="M8" s="74">
        <v>0</v>
      </c>
      <c r="N8" s="59"/>
      <c r="O8" s="78">
        <v>19.453667953667953</v>
      </c>
      <c r="P8" s="78">
        <v>19.101952277657269</v>
      </c>
      <c r="Q8" s="78">
        <v>23.415233415233416</v>
      </c>
      <c r="R8" s="75">
        <v>22.230964467005077</v>
      </c>
      <c r="S8" s="78">
        <v>6.8763557483731024</v>
      </c>
      <c r="T8" s="78">
        <v>6.5756929637526653</v>
      </c>
      <c r="U8" s="78">
        <v>11.612048192771084</v>
      </c>
      <c r="V8" s="75">
        <v>16.622395833333332</v>
      </c>
      <c r="W8" s="78">
        <v>23.112903225806452</v>
      </c>
      <c r="X8" s="78">
        <v>14.338709677419354</v>
      </c>
      <c r="Y8" s="78">
        <v>24.604651162790699</v>
      </c>
      <c r="Z8" s="75">
        <v>22.8</v>
      </c>
      <c r="AA8" s="59"/>
    </row>
    <row r="9" spans="1:27" s="80" customFormat="1" ht="17.100000000000001" customHeight="1" x14ac:dyDescent="0.25">
      <c r="A9" s="57">
        <v>170304</v>
      </c>
      <c r="B9" s="57" t="s">
        <v>276</v>
      </c>
      <c r="C9" s="58" t="s">
        <v>93</v>
      </c>
      <c r="D9" s="74">
        <v>10</v>
      </c>
      <c r="E9" s="120">
        <v>964</v>
      </c>
      <c r="F9" s="120">
        <v>29</v>
      </c>
      <c r="G9" s="59"/>
      <c r="H9" s="74">
        <v>3</v>
      </c>
      <c r="I9" s="109">
        <v>311.66666666666669</v>
      </c>
      <c r="J9" s="74">
        <v>3</v>
      </c>
      <c r="K9" s="109">
        <v>321.33333333333331</v>
      </c>
      <c r="L9" s="74">
        <v>0</v>
      </c>
      <c r="M9" s="74">
        <v>0</v>
      </c>
      <c r="N9" s="59"/>
      <c r="O9" s="78">
        <v>16.603448275862068</v>
      </c>
      <c r="P9" s="78">
        <v>17.325581395348838</v>
      </c>
      <c r="Q9" s="78">
        <v>18.659217877094971</v>
      </c>
      <c r="R9" s="75">
        <v>19.084967320261438</v>
      </c>
      <c r="S9" s="78">
        <v>5.7759999999999998</v>
      </c>
      <c r="T9" s="78">
        <v>4.5374149659863949</v>
      </c>
      <c r="U9" s="78">
        <v>8.134615384615385</v>
      </c>
      <c r="V9" s="75">
        <v>11.517006802721088</v>
      </c>
      <c r="W9" s="78">
        <v>0</v>
      </c>
      <c r="X9" s="78">
        <v>0</v>
      </c>
      <c r="Y9" s="78">
        <v>0</v>
      </c>
      <c r="Z9" s="75">
        <v>0</v>
      </c>
      <c r="AA9" s="59"/>
    </row>
    <row r="10" spans="1:27" s="81" customFormat="1" ht="17.100000000000001" customHeight="1" x14ac:dyDescent="0.25">
      <c r="A10" s="57">
        <v>170305</v>
      </c>
      <c r="B10" s="57" t="s">
        <v>276</v>
      </c>
      <c r="C10" s="58" t="s">
        <v>94</v>
      </c>
      <c r="D10" s="74">
        <v>8</v>
      </c>
      <c r="E10" s="120">
        <v>3177</v>
      </c>
      <c r="F10" s="120">
        <v>201</v>
      </c>
      <c r="G10" s="59"/>
      <c r="H10" s="74">
        <v>6</v>
      </c>
      <c r="I10" s="109">
        <v>496</v>
      </c>
      <c r="J10" s="74">
        <v>5</v>
      </c>
      <c r="K10" s="109">
        <v>635.4</v>
      </c>
      <c r="L10" s="74">
        <v>0</v>
      </c>
      <c r="M10" s="74">
        <v>0</v>
      </c>
      <c r="N10" s="59"/>
      <c r="O10" s="78">
        <v>23.74922600619195</v>
      </c>
      <c r="P10" s="78">
        <v>24.642023346303503</v>
      </c>
      <c r="Q10" s="78">
        <v>32.353413654618471</v>
      </c>
      <c r="R10" s="75">
        <v>28.987179487179485</v>
      </c>
      <c r="S10" s="78">
        <v>10.136882129277566</v>
      </c>
      <c r="T10" s="78">
        <v>9.7448559670781894</v>
      </c>
      <c r="U10" s="78">
        <v>14.780575539568344</v>
      </c>
      <c r="V10" s="75">
        <v>20.422413793103448</v>
      </c>
      <c r="W10" s="78">
        <v>0</v>
      </c>
      <c r="X10" s="78">
        <v>0</v>
      </c>
      <c r="Y10" s="78">
        <v>0</v>
      </c>
      <c r="Z10" s="75">
        <v>0</v>
      </c>
      <c r="AA10" s="59"/>
    </row>
    <row r="11" spans="1:27" s="80" customFormat="1" ht="17.100000000000001" customHeight="1" x14ac:dyDescent="0.25">
      <c r="A11" s="57">
        <v>170306</v>
      </c>
      <c r="B11" s="57" t="s">
        <v>276</v>
      </c>
      <c r="C11" s="58" t="s">
        <v>95</v>
      </c>
      <c r="D11" s="74">
        <v>22</v>
      </c>
      <c r="E11" s="120">
        <v>5848</v>
      </c>
      <c r="F11" s="120">
        <v>401</v>
      </c>
      <c r="G11" s="59"/>
      <c r="H11" s="74">
        <v>10</v>
      </c>
      <c r="I11" s="109">
        <v>544.70000000000005</v>
      </c>
      <c r="J11" s="74">
        <v>11</v>
      </c>
      <c r="K11" s="109">
        <v>531.63636363636363</v>
      </c>
      <c r="L11" s="74">
        <v>0</v>
      </c>
      <c r="M11" s="74">
        <v>1</v>
      </c>
      <c r="N11" s="59"/>
      <c r="O11" s="78">
        <v>25.504708097928436</v>
      </c>
      <c r="P11" s="78">
        <v>22.535714285714285</v>
      </c>
      <c r="Q11" s="78">
        <v>29.403225806451612</v>
      </c>
      <c r="R11" s="75">
        <v>28.560538116591928</v>
      </c>
      <c r="S11" s="78">
        <v>10.771666666666667</v>
      </c>
      <c r="T11" s="78">
        <v>9.8146911519198667</v>
      </c>
      <c r="U11" s="78">
        <v>14.931506849315069</v>
      </c>
      <c r="V11" s="75">
        <v>18.624031007751938</v>
      </c>
      <c r="W11" s="78">
        <v>16.333333333333332</v>
      </c>
      <c r="X11" s="78">
        <v>12.982456140350877</v>
      </c>
      <c r="Y11" s="78">
        <v>19</v>
      </c>
      <c r="Z11" s="75">
        <v>18.847826086956523</v>
      </c>
      <c r="AA11" s="59"/>
    </row>
    <row r="12" spans="1:27" s="80" customFormat="1" ht="17.100000000000001" customHeight="1" x14ac:dyDescent="0.25">
      <c r="A12" s="57">
        <v>170307</v>
      </c>
      <c r="B12" s="57" t="s">
        <v>276</v>
      </c>
      <c r="C12" s="58" t="s">
        <v>96</v>
      </c>
      <c r="D12" s="74">
        <v>30</v>
      </c>
      <c r="E12" s="120">
        <v>6989</v>
      </c>
      <c r="F12" s="120">
        <v>516</v>
      </c>
      <c r="G12" s="59"/>
      <c r="H12" s="74">
        <v>11</v>
      </c>
      <c r="I12" s="109">
        <v>588.4545454545455</v>
      </c>
      <c r="J12" s="74">
        <v>11</v>
      </c>
      <c r="K12" s="109">
        <v>635.36363636363637</v>
      </c>
      <c r="L12" s="74">
        <v>1</v>
      </c>
      <c r="M12" s="74">
        <v>0</v>
      </c>
      <c r="N12" s="59"/>
      <c r="O12" s="78">
        <v>25.318661971830984</v>
      </c>
      <c r="P12" s="78">
        <v>23.5078125</v>
      </c>
      <c r="Q12" s="78">
        <v>30.44074074074074</v>
      </c>
      <c r="R12" s="75">
        <v>33.570342205323193</v>
      </c>
      <c r="S12" s="78">
        <v>12.024179620034543</v>
      </c>
      <c r="T12" s="78">
        <v>10.005119453924914</v>
      </c>
      <c r="U12" s="78">
        <v>12.594642857142857</v>
      </c>
      <c r="V12" s="75">
        <v>15.459409594095941</v>
      </c>
      <c r="W12" s="78">
        <v>17.388888888888889</v>
      </c>
      <c r="X12" s="78">
        <v>12.409836065573771</v>
      </c>
      <c r="Y12" s="78">
        <v>20.358490566037737</v>
      </c>
      <c r="Z12" s="75">
        <v>20.137254901960784</v>
      </c>
      <c r="AA12" s="59"/>
    </row>
    <row r="13" spans="1:27" s="80" customFormat="1" ht="17.100000000000001" customHeight="1" x14ac:dyDescent="0.25">
      <c r="A13" s="57">
        <v>170308</v>
      </c>
      <c r="B13" s="57" t="s">
        <v>277</v>
      </c>
      <c r="C13" s="58" t="s">
        <v>97</v>
      </c>
      <c r="D13" s="74">
        <v>11</v>
      </c>
      <c r="E13" s="120">
        <v>12665</v>
      </c>
      <c r="F13" s="120">
        <v>882</v>
      </c>
      <c r="G13" s="59"/>
      <c r="H13" s="74">
        <v>10</v>
      </c>
      <c r="I13" s="109">
        <v>1178.3</v>
      </c>
      <c r="J13" s="74">
        <v>11</v>
      </c>
      <c r="K13" s="109">
        <v>1151.3636363636363</v>
      </c>
      <c r="L13" s="74">
        <v>1</v>
      </c>
      <c r="M13" s="74">
        <v>0</v>
      </c>
      <c r="N13" s="59"/>
      <c r="O13" s="78">
        <v>41.721627408993577</v>
      </c>
      <c r="P13" s="78">
        <v>42.805970149253731</v>
      </c>
      <c r="Q13" s="78">
        <v>43.706422018348626</v>
      </c>
      <c r="R13" s="75">
        <v>47.16</v>
      </c>
      <c r="S13" s="78">
        <v>18.332743362831859</v>
      </c>
      <c r="T13" s="78">
        <v>17.651877133105803</v>
      </c>
      <c r="U13" s="78">
        <v>19.231404958677686</v>
      </c>
      <c r="V13" s="75">
        <v>21.075367647058822</v>
      </c>
      <c r="W13" s="78">
        <v>19.803571428571427</v>
      </c>
      <c r="X13" s="78">
        <v>16.032786885245901</v>
      </c>
      <c r="Y13" s="78">
        <v>25.521739130434781</v>
      </c>
      <c r="Z13" s="75">
        <v>24.892857142857142</v>
      </c>
      <c r="AA13" s="59"/>
    </row>
    <row r="14" spans="1:27" s="80" customFormat="1" ht="17.100000000000001" customHeight="1" x14ac:dyDescent="0.25">
      <c r="A14" s="57">
        <v>170309</v>
      </c>
      <c r="B14" s="57" t="s">
        <v>276</v>
      </c>
      <c r="C14" s="58" t="s">
        <v>98</v>
      </c>
      <c r="D14" s="74">
        <v>75</v>
      </c>
      <c r="E14" s="120">
        <v>9148</v>
      </c>
      <c r="F14" s="120">
        <v>820</v>
      </c>
      <c r="G14" s="59"/>
      <c r="H14" s="74">
        <v>18</v>
      </c>
      <c r="I14" s="109">
        <v>462.66666666666669</v>
      </c>
      <c r="J14" s="74">
        <v>17</v>
      </c>
      <c r="K14" s="109">
        <v>538.11764705882354</v>
      </c>
      <c r="L14" s="74">
        <v>0</v>
      </c>
      <c r="M14" s="74">
        <v>1</v>
      </c>
      <c r="N14" s="59"/>
      <c r="O14" s="78">
        <v>29.034988713318285</v>
      </c>
      <c r="P14" s="78">
        <v>27.275442477876105</v>
      </c>
      <c r="Q14" s="78">
        <v>32.349381017881704</v>
      </c>
      <c r="R14" s="75">
        <v>30.310393258426966</v>
      </c>
      <c r="S14" s="78">
        <v>11.582480091012513</v>
      </c>
      <c r="T14" s="78">
        <v>10.977154724818277</v>
      </c>
      <c r="U14" s="78">
        <v>14.784150156412931</v>
      </c>
      <c r="V14" s="75">
        <v>18.469534050179213</v>
      </c>
      <c r="W14" s="78">
        <v>18.5</v>
      </c>
      <c r="X14" s="78">
        <v>18.586206896551722</v>
      </c>
      <c r="Y14" s="78">
        <v>21.973684210526315</v>
      </c>
      <c r="Z14" s="75">
        <v>20.727272727272727</v>
      </c>
      <c r="AA14" s="59"/>
    </row>
    <row r="15" spans="1:27" s="80" customFormat="1" ht="17.100000000000001" customHeight="1" x14ac:dyDescent="0.25">
      <c r="A15" s="57">
        <v>170310</v>
      </c>
      <c r="B15" s="57" t="s">
        <v>276</v>
      </c>
      <c r="C15" s="58" t="s">
        <v>99</v>
      </c>
      <c r="D15" s="74">
        <v>13</v>
      </c>
      <c r="E15" s="120">
        <v>1000</v>
      </c>
      <c r="F15" s="120">
        <v>62</v>
      </c>
      <c r="G15" s="59"/>
      <c r="H15" s="74">
        <v>4</v>
      </c>
      <c r="I15" s="109">
        <v>234.5</v>
      </c>
      <c r="J15" s="74">
        <v>3</v>
      </c>
      <c r="K15" s="109">
        <v>333.33333333333331</v>
      </c>
      <c r="L15" s="74">
        <v>0</v>
      </c>
      <c r="M15" s="74">
        <v>1</v>
      </c>
      <c r="N15" s="59"/>
      <c r="O15" s="78">
        <v>12.742574257425742</v>
      </c>
      <c r="P15" s="78">
        <v>9.9198113207547163</v>
      </c>
      <c r="Q15" s="78">
        <v>13.447826086956521</v>
      </c>
      <c r="R15" s="75">
        <v>16.082840236686391</v>
      </c>
      <c r="S15" s="78">
        <v>11.030864197530864</v>
      </c>
      <c r="T15" s="78">
        <v>6.9485294117647056</v>
      </c>
      <c r="U15" s="78">
        <v>7.3353658536585362</v>
      </c>
      <c r="V15" s="75">
        <v>8.6573426573426566</v>
      </c>
      <c r="W15" s="78">
        <v>5</v>
      </c>
      <c r="X15" s="78">
        <v>0</v>
      </c>
      <c r="Y15" s="78">
        <v>3.75</v>
      </c>
      <c r="Z15" s="75">
        <v>4.5999999999999996</v>
      </c>
      <c r="AA15" s="59"/>
    </row>
    <row r="16" spans="1:27" s="80" customFormat="1" ht="17.100000000000001" customHeight="1" x14ac:dyDescent="0.25">
      <c r="A16" s="57">
        <v>170311</v>
      </c>
      <c r="B16" s="57" t="s">
        <v>276</v>
      </c>
      <c r="C16" s="58" t="s">
        <v>100</v>
      </c>
      <c r="D16" s="74">
        <v>31</v>
      </c>
      <c r="E16" s="120">
        <v>2520</v>
      </c>
      <c r="F16" s="120">
        <v>105</v>
      </c>
      <c r="G16" s="59"/>
      <c r="H16" s="74">
        <v>8</v>
      </c>
      <c r="I16" s="109">
        <v>301.875</v>
      </c>
      <c r="J16" s="74">
        <v>7</v>
      </c>
      <c r="K16" s="109">
        <v>360</v>
      </c>
      <c r="L16" s="74">
        <v>0</v>
      </c>
      <c r="M16" s="74">
        <v>0</v>
      </c>
      <c r="N16" s="59"/>
      <c r="O16" s="78">
        <v>16.054862842892767</v>
      </c>
      <c r="P16" s="78">
        <v>12.228205128205127</v>
      </c>
      <c r="Q16" s="78">
        <v>19.300632911392405</v>
      </c>
      <c r="R16" s="75">
        <v>17.990625000000001</v>
      </c>
      <c r="S16" s="78">
        <v>7.5129032258064514</v>
      </c>
      <c r="T16" s="78">
        <v>7.8043478260869561</v>
      </c>
      <c r="U16" s="78">
        <v>9.4373088685015283</v>
      </c>
      <c r="V16" s="75">
        <v>13.179930795847751</v>
      </c>
      <c r="W16" s="78">
        <v>0</v>
      </c>
      <c r="X16" s="78">
        <v>0</v>
      </c>
      <c r="Y16" s="78">
        <v>0</v>
      </c>
      <c r="Z16" s="75">
        <v>0</v>
      </c>
      <c r="AA16" s="59"/>
    </row>
    <row r="17" spans="1:27" s="80" customFormat="1" ht="17.100000000000001" customHeight="1" x14ac:dyDescent="0.25">
      <c r="A17" s="57">
        <v>170312</v>
      </c>
      <c r="B17" s="57" t="s">
        <v>277</v>
      </c>
      <c r="C17" s="58" t="s">
        <v>101</v>
      </c>
      <c r="D17" s="74">
        <v>15</v>
      </c>
      <c r="E17" s="120">
        <v>37416</v>
      </c>
      <c r="F17" s="120">
        <v>4603</v>
      </c>
      <c r="G17" s="59"/>
      <c r="H17" s="74">
        <v>23</v>
      </c>
      <c r="I17" s="109">
        <v>1426.6521739130435</v>
      </c>
      <c r="J17" s="74">
        <v>28</v>
      </c>
      <c r="K17" s="109">
        <v>1336.2857142857142</v>
      </c>
      <c r="L17" s="74">
        <v>3</v>
      </c>
      <c r="M17" s="74">
        <v>2</v>
      </c>
      <c r="N17" s="59"/>
      <c r="O17" s="78">
        <v>36.38803556992724</v>
      </c>
      <c r="P17" s="78">
        <v>34.533489096573206</v>
      </c>
      <c r="Q17" s="78">
        <v>41.455298013245034</v>
      </c>
      <c r="R17" s="75">
        <v>48.91495327102804</v>
      </c>
      <c r="S17" s="78">
        <v>15.874829931972789</v>
      </c>
      <c r="T17" s="78">
        <v>14.944405837387075</v>
      </c>
      <c r="U17" s="78">
        <v>23.017341040462426</v>
      </c>
      <c r="V17" s="75">
        <v>24.657164291072768</v>
      </c>
      <c r="W17" s="78">
        <v>22.534351145038169</v>
      </c>
      <c r="X17" s="78">
        <v>16.929961089494164</v>
      </c>
      <c r="Y17" s="78">
        <v>27.012605042016808</v>
      </c>
      <c r="Z17" s="75">
        <v>29.425000000000001</v>
      </c>
      <c r="AA17" s="59"/>
    </row>
    <row r="18" spans="1:27" s="80" customFormat="1" ht="17.100000000000001" customHeight="1" x14ac:dyDescent="0.25">
      <c r="A18" s="57">
        <v>170313</v>
      </c>
      <c r="B18" s="57" t="s">
        <v>277</v>
      </c>
      <c r="C18" s="58" t="s">
        <v>102</v>
      </c>
      <c r="D18" s="74">
        <v>1</v>
      </c>
      <c r="E18" s="120">
        <v>24768</v>
      </c>
      <c r="F18" s="120">
        <v>2700</v>
      </c>
      <c r="G18" s="59"/>
      <c r="H18" s="74">
        <v>15</v>
      </c>
      <c r="I18" s="109">
        <v>1471.2</v>
      </c>
      <c r="J18" s="74">
        <v>18</v>
      </c>
      <c r="K18" s="109">
        <v>1376</v>
      </c>
      <c r="L18" s="74">
        <v>2</v>
      </c>
      <c r="M18" s="74">
        <v>1</v>
      </c>
      <c r="N18" s="59"/>
      <c r="O18" s="78">
        <v>44.575757575757578</v>
      </c>
      <c r="P18" s="78">
        <v>42.931677018633543</v>
      </c>
      <c r="Q18" s="78">
        <v>50.763688760806915</v>
      </c>
      <c r="R18" s="75">
        <v>58.743362831858406</v>
      </c>
      <c r="S18" s="78">
        <v>13.632505175983438</v>
      </c>
      <c r="T18" s="78">
        <v>9.6486486486486491</v>
      </c>
      <c r="U18" s="78">
        <v>13.437354988399072</v>
      </c>
      <c r="V18" s="75">
        <v>16.842224744608398</v>
      </c>
      <c r="W18" s="78">
        <v>24.707317073170731</v>
      </c>
      <c r="X18" s="78">
        <v>23.309090909090909</v>
      </c>
      <c r="Y18" s="78">
        <v>26.462585034013607</v>
      </c>
      <c r="Z18" s="75">
        <v>28.70945945945946</v>
      </c>
      <c r="AA18" s="59"/>
    </row>
    <row r="19" spans="1:27" s="80" customFormat="1" ht="17.100000000000001" customHeight="1" x14ac:dyDescent="0.25">
      <c r="A19" s="57">
        <v>170314</v>
      </c>
      <c r="B19" s="57" t="s">
        <v>277</v>
      </c>
      <c r="C19" s="58" t="s">
        <v>103</v>
      </c>
      <c r="D19" s="74">
        <v>1</v>
      </c>
      <c r="E19" s="120">
        <v>20842</v>
      </c>
      <c r="F19" s="120">
        <v>2021</v>
      </c>
      <c r="G19" s="59"/>
      <c r="H19" s="74">
        <v>13</v>
      </c>
      <c r="I19" s="109">
        <v>1447.7692307692307</v>
      </c>
      <c r="J19" s="74">
        <v>15</v>
      </c>
      <c r="K19" s="109">
        <v>1389.4666666666667</v>
      </c>
      <c r="L19" s="74">
        <v>2</v>
      </c>
      <c r="M19" s="74">
        <v>0</v>
      </c>
      <c r="N19" s="59"/>
      <c r="O19" s="78">
        <v>31.964179104477612</v>
      </c>
      <c r="P19" s="78">
        <v>29.022972972972973</v>
      </c>
      <c r="Q19" s="78">
        <v>38.314516129032256</v>
      </c>
      <c r="R19" s="75">
        <v>44.381282495667243</v>
      </c>
      <c r="S19" s="78">
        <v>15.85385656292287</v>
      </c>
      <c r="T19" s="78">
        <v>10.979139504563234</v>
      </c>
      <c r="U19" s="78">
        <v>18.465811965811966</v>
      </c>
      <c r="V19" s="75">
        <v>24.296124031007754</v>
      </c>
      <c r="W19" s="78">
        <v>21.657657657657658</v>
      </c>
      <c r="X19" s="78">
        <v>13.699186991869919</v>
      </c>
      <c r="Y19" s="78">
        <v>24.371134020618555</v>
      </c>
      <c r="Z19" s="75">
        <v>28.141304347826086</v>
      </c>
      <c r="AA19" s="59"/>
    </row>
    <row r="20" spans="1:27" s="80" customFormat="1" ht="17.100000000000001" customHeight="1" x14ac:dyDescent="0.25">
      <c r="A20" s="57">
        <v>170315</v>
      </c>
      <c r="B20" s="57" t="s">
        <v>277</v>
      </c>
      <c r="C20" s="58" t="s">
        <v>104</v>
      </c>
      <c r="D20" s="74">
        <v>2</v>
      </c>
      <c r="E20" s="120">
        <v>13269</v>
      </c>
      <c r="F20" s="120">
        <v>1415</v>
      </c>
      <c r="G20" s="59"/>
      <c r="H20" s="74">
        <v>8</v>
      </c>
      <c r="I20" s="109">
        <v>1481.75</v>
      </c>
      <c r="J20" s="74">
        <v>10</v>
      </c>
      <c r="K20" s="109">
        <v>1326.9</v>
      </c>
      <c r="L20" s="74">
        <v>2</v>
      </c>
      <c r="M20" s="74">
        <v>0</v>
      </c>
      <c r="N20" s="59"/>
      <c r="O20" s="78">
        <v>39.946472019464721</v>
      </c>
      <c r="P20" s="78">
        <v>36.716791979949875</v>
      </c>
      <c r="Q20" s="78">
        <v>49.345238095238095</v>
      </c>
      <c r="R20" s="75">
        <v>49.077540106951872</v>
      </c>
      <c r="S20" s="78">
        <v>14.618613138686131</v>
      </c>
      <c r="T20" s="78">
        <v>8.8791666666666664</v>
      </c>
      <c r="U20" s="78">
        <v>12.728744939271255</v>
      </c>
      <c r="V20" s="75">
        <v>16.28842105263158</v>
      </c>
      <c r="W20" s="78">
        <v>22.235294117647058</v>
      </c>
      <c r="X20" s="78">
        <v>15.051282051282051</v>
      </c>
      <c r="Y20" s="78">
        <v>26.46590909090909</v>
      </c>
      <c r="Z20" s="75">
        <v>24.957446808510639</v>
      </c>
      <c r="AA20" s="59"/>
    </row>
    <row r="21" spans="1:27" s="80" customFormat="1" ht="17.100000000000001" customHeight="1" x14ac:dyDescent="0.25">
      <c r="A21" s="57">
        <v>170316</v>
      </c>
      <c r="B21" s="57" t="s">
        <v>277</v>
      </c>
      <c r="C21" s="58" t="s">
        <v>105</v>
      </c>
      <c r="D21" s="74">
        <v>1</v>
      </c>
      <c r="E21" s="120">
        <v>24202</v>
      </c>
      <c r="F21" s="120">
        <v>2768</v>
      </c>
      <c r="G21" s="59"/>
      <c r="H21" s="74">
        <v>16</v>
      </c>
      <c r="I21" s="109">
        <v>1339.625</v>
      </c>
      <c r="J21" s="74">
        <v>19</v>
      </c>
      <c r="K21" s="109">
        <v>1273.7894736842106</v>
      </c>
      <c r="L21" s="74">
        <v>3</v>
      </c>
      <c r="M21" s="74">
        <v>0</v>
      </c>
      <c r="N21" s="59"/>
      <c r="O21" s="78">
        <v>36.717045454545456</v>
      </c>
      <c r="P21" s="78">
        <v>33.348027842227381</v>
      </c>
      <c r="Q21" s="78">
        <v>41.730918499353173</v>
      </c>
      <c r="R21" s="75">
        <v>45.662698412698411</v>
      </c>
      <c r="S21" s="78">
        <v>14.642447418738049</v>
      </c>
      <c r="T21" s="78">
        <v>13.01380042462845</v>
      </c>
      <c r="U21" s="78">
        <v>17.11717861205916</v>
      </c>
      <c r="V21" s="75">
        <v>21.991169977924944</v>
      </c>
      <c r="W21" s="78">
        <v>17.654545454545456</v>
      </c>
      <c r="X21" s="78">
        <v>13.76536312849162</v>
      </c>
      <c r="Y21" s="78">
        <v>22.484848484848484</v>
      </c>
      <c r="Z21" s="75">
        <v>27.23076923076923</v>
      </c>
      <c r="AA21" s="59"/>
    </row>
    <row r="22" spans="1:27" s="80" customFormat="1" ht="17.100000000000001" customHeight="1" x14ac:dyDescent="0.25">
      <c r="A22" s="57">
        <v>170317</v>
      </c>
      <c r="B22" s="57" t="s">
        <v>277</v>
      </c>
      <c r="C22" s="58" t="s">
        <v>106</v>
      </c>
      <c r="D22" s="74">
        <v>27</v>
      </c>
      <c r="E22" s="120">
        <v>24518</v>
      </c>
      <c r="F22" s="120">
        <v>1981</v>
      </c>
      <c r="G22" s="59"/>
      <c r="H22" s="74">
        <v>17</v>
      </c>
      <c r="I22" s="109">
        <v>1325.7058823529412</v>
      </c>
      <c r="J22" s="74">
        <v>19</v>
      </c>
      <c r="K22" s="109">
        <v>1290.421052631579</v>
      </c>
      <c r="L22" s="74">
        <v>2</v>
      </c>
      <c r="M22" s="74">
        <v>0</v>
      </c>
      <c r="N22" s="59"/>
      <c r="O22" s="78">
        <v>40.304442036836406</v>
      </c>
      <c r="P22" s="78">
        <v>37.880046136101498</v>
      </c>
      <c r="Q22" s="78">
        <v>44.229468599033815</v>
      </c>
      <c r="R22" s="75">
        <v>49.967540574282147</v>
      </c>
      <c r="S22" s="78">
        <v>14.036857419980601</v>
      </c>
      <c r="T22" s="78">
        <v>13.656160458452723</v>
      </c>
      <c r="U22" s="78">
        <v>21.140765765765767</v>
      </c>
      <c r="V22" s="75">
        <v>27.963292547274751</v>
      </c>
      <c r="W22" s="78">
        <v>23.283185840707965</v>
      </c>
      <c r="X22" s="78">
        <v>17.90990990990991</v>
      </c>
      <c r="Y22" s="78">
        <v>31.430555555555557</v>
      </c>
      <c r="Z22" s="75">
        <v>31.719512195121951</v>
      </c>
      <c r="AA22" s="59"/>
    </row>
    <row r="23" spans="1:27" s="80" customFormat="1" ht="17.100000000000001" customHeight="1" x14ac:dyDescent="0.25">
      <c r="A23" s="57">
        <v>170318</v>
      </c>
      <c r="B23" s="57" t="s">
        <v>276</v>
      </c>
      <c r="C23" s="58" t="s">
        <v>107</v>
      </c>
      <c r="D23" s="74">
        <v>40</v>
      </c>
      <c r="E23" s="120">
        <v>4751</v>
      </c>
      <c r="F23" s="120">
        <v>355</v>
      </c>
      <c r="G23" s="59"/>
      <c r="H23" s="74">
        <v>8</v>
      </c>
      <c r="I23" s="109">
        <v>549.5</v>
      </c>
      <c r="J23" s="74">
        <v>8</v>
      </c>
      <c r="K23" s="109">
        <v>593.875</v>
      </c>
      <c r="L23" s="74">
        <v>0</v>
      </c>
      <c r="M23" s="74">
        <v>1</v>
      </c>
      <c r="N23" s="59"/>
      <c r="O23" s="78">
        <v>24.952736318407961</v>
      </c>
      <c r="P23" s="78">
        <v>23.204359673024523</v>
      </c>
      <c r="Q23" s="78">
        <v>31.214925373134328</v>
      </c>
      <c r="R23" s="75">
        <v>31.681818181818183</v>
      </c>
      <c r="S23" s="78">
        <v>10.191256830601093</v>
      </c>
      <c r="T23" s="78">
        <v>9.7020725388601043</v>
      </c>
      <c r="U23" s="78">
        <v>12.342931937172775</v>
      </c>
      <c r="V23" s="75">
        <v>17.415929203539822</v>
      </c>
      <c r="W23" s="78">
        <v>21.045454545454547</v>
      </c>
      <c r="X23" s="78">
        <v>17.28</v>
      </c>
      <c r="Y23" s="78">
        <v>19.875</v>
      </c>
      <c r="Z23" s="75">
        <v>25.642857142857142</v>
      </c>
      <c r="AA23" s="59"/>
    </row>
    <row r="24" spans="1:27" s="80" customFormat="1" ht="17.100000000000001" customHeight="1" x14ac:dyDescent="0.25">
      <c r="A24" s="57">
        <v>170319</v>
      </c>
      <c r="B24" s="57" t="s">
        <v>276</v>
      </c>
      <c r="C24" s="58" t="s">
        <v>108</v>
      </c>
      <c r="D24" s="74">
        <v>4</v>
      </c>
      <c r="E24" s="120">
        <v>1387</v>
      </c>
      <c r="F24" s="120">
        <v>78</v>
      </c>
      <c r="G24" s="59"/>
      <c r="H24" s="74">
        <v>3</v>
      </c>
      <c r="I24" s="109">
        <v>436.33333333333331</v>
      </c>
      <c r="J24" s="74">
        <v>3</v>
      </c>
      <c r="K24" s="109">
        <v>462.33333333333331</v>
      </c>
      <c r="L24" s="74">
        <v>0</v>
      </c>
      <c r="M24" s="74">
        <v>0</v>
      </c>
      <c r="N24" s="59"/>
      <c r="O24" s="78">
        <v>19.183544303797468</v>
      </c>
      <c r="P24" s="78">
        <v>14.493827160493828</v>
      </c>
      <c r="Q24" s="78">
        <v>19.069182389937108</v>
      </c>
      <c r="R24" s="75">
        <v>16.402597402597401</v>
      </c>
      <c r="S24" s="78">
        <v>8.7018633540372665</v>
      </c>
      <c r="T24" s="78">
        <v>8.6265822784810133</v>
      </c>
      <c r="U24" s="78">
        <v>11.044444444444444</v>
      </c>
      <c r="V24" s="75">
        <v>15.073825503355705</v>
      </c>
      <c r="W24" s="78">
        <v>0</v>
      </c>
      <c r="X24" s="78">
        <v>0</v>
      </c>
      <c r="Y24" s="78">
        <v>0</v>
      </c>
      <c r="Z24" s="75">
        <v>0</v>
      </c>
      <c r="AA24" s="59"/>
    </row>
    <row r="25" spans="1:27" s="80" customFormat="1" ht="17.100000000000001" customHeight="1" x14ac:dyDescent="0.25">
      <c r="A25" s="57">
        <v>170320</v>
      </c>
      <c r="B25" s="57" t="s">
        <v>276</v>
      </c>
      <c r="C25" s="58" t="s">
        <v>109</v>
      </c>
      <c r="D25" s="74">
        <v>28</v>
      </c>
      <c r="E25" s="120">
        <v>1212</v>
      </c>
      <c r="F25" s="120">
        <v>89</v>
      </c>
      <c r="G25" s="59"/>
      <c r="H25" s="74">
        <v>5</v>
      </c>
      <c r="I25" s="109">
        <v>224.6</v>
      </c>
      <c r="J25" s="74">
        <v>5</v>
      </c>
      <c r="K25" s="109">
        <v>242.4</v>
      </c>
      <c r="L25" s="74">
        <v>0</v>
      </c>
      <c r="M25" s="74">
        <v>0</v>
      </c>
      <c r="N25" s="59"/>
      <c r="O25" s="78">
        <v>13.666666666666666</v>
      </c>
      <c r="P25" s="78">
        <v>11.083044982698961</v>
      </c>
      <c r="Q25" s="78">
        <v>16.226415094339622</v>
      </c>
      <c r="R25" s="75">
        <v>18.294354838709676</v>
      </c>
      <c r="S25" s="78">
        <v>6.25</v>
      </c>
      <c r="T25" s="78">
        <v>4.2007168458781363</v>
      </c>
      <c r="U25" s="78">
        <v>7.871428571428571</v>
      </c>
      <c r="V25" s="75">
        <v>12.881226053639846</v>
      </c>
      <c r="W25" s="78">
        <v>0</v>
      </c>
      <c r="X25" s="78">
        <v>0</v>
      </c>
      <c r="Y25" s="78">
        <v>0</v>
      </c>
      <c r="Z25" s="75">
        <v>0</v>
      </c>
      <c r="AA25" s="59"/>
    </row>
    <row r="26" spans="1:27" s="80" customFormat="1" ht="17.100000000000001" customHeight="1" x14ac:dyDescent="0.25">
      <c r="A26" s="57">
        <v>170321</v>
      </c>
      <c r="B26" s="57" t="s">
        <v>276</v>
      </c>
      <c r="C26" s="58" t="s">
        <v>110</v>
      </c>
      <c r="D26" s="74">
        <v>14</v>
      </c>
      <c r="E26" s="120">
        <v>1821</v>
      </c>
      <c r="F26" s="120">
        <v>85</v>
      </c>
      <c r="G26" s="59"/>
      <c r="H26" s="74">
        <v>4</v>
      </c>
      <c r="I26" s="109">
        <v>434</v>
      </c>
      <c r="J26" s="74">
        <v>4</v>
      </c>
      <c r="K26" s="109">
        <v>455.25</v>
      </c>
      <c r="L26" s="74">
        <v>0</v>
      </c>
      <c r="M26" s="74">
        <v>0</v>
      </c>
      <c r="N26" s="59"/>
      <c r="O26" s="78">
        <v>21.604444444444443</v>
      </c>
      <c r="P26" s="78">
        <v>21.600985221674875</v>
      </c>
      <c r="Q26" s="78">
        <v>26.819905213270143</v>
      </c>
      <c r="R26" s="75">
        <v>24.638297872340427</v>
      </c>
      <c r="S26" s="78">
        <v>10.535714285714286</v>
      </c>
      <c r="T26" s="78">
        <v>8.2105263157894743</v>
      </c>
      <c r="U26" s="78">
        <v>11.838842975206612</v>
      </c>
      <c r="V26" s="75">
        <v>15.30188679245283</v>
      </c>
      <c r="W26" s="78">
        <v>0</v>
      </c>
      <c r="X26" s="78">
        <v>0</v>
      </c>
      <c r="Y26" s="78">
        <v>0</v>
      </c>
      <c r="Z26" s="75">
        <v>0</v>
      </c>
      <c r="AA26" s="59"/>
    </row>
    <row r="27" spans="1:27" s="80" customFormat="1" ht="17.100000000000001" customHeight="1" x14ac:dyDescent="0.25">
      <c r="A27" s="57">
        <v>170322</v>
      </c>
      <c r="B27" s="57" t="s">
        <v>276</v>
      </c>
      <c r="C27" s="58" t="s">
        <v>111</v>
      </c>
      <c r="D27" s="74">
        <v>41</v>
      </c>
      <c r="E27" s="120">
        <v>13252</v>
      </c>
      <c r="F27" s="120">
        <v>927</v>
      </c>
      <c r="G27" s="59"/>
      <c r="H27" s="74">
        <v>18</v>
      </c>
      <c r="I27" s="109">
        <v>684.72222222222217</v>
      </c>
      <c r="J27" s="74">
        <v>17</v>
      </c>
      <c r="K27" s="109">
        <v>779.52941176470586</v>
      </c>
      <c r="L27" s="74">
        <v>1</v>
      </c>
      <c r="M27" s="74">
        <v>0</v>
      </c>
      <c r="N27" s="59"/>
      <c r="O27" s="78">
        <v>28.184238551650694</v>
      </c>
      <c r="P27" s="78">
        <v>27.966120218579235</v>
      </c>
      <c r="Q27" s="78">
        <v>34.130162703379227</v>
      </c>
      <c r="R27" s="75">
        <v>35.506596306068602</v>
      </c>
      <c r="S27" s="78">
        <v>11.897872340425533</v>
      </c>
      <c r="T27" s="78">
        <v>10.73644251626898</v>
      </c>
      <c r="U27" s="78">
        <v>15.630785791173304</v>
      </c>
      <c r="V27" s="75">
        <v>23.23012048192771</v>
      </c>
      <c r="W27" s="78">
        <v>24.754098360655739</v>
      </c>
      <c r="X27" s="78">
        <v>20.673913043478262</v>
      </c>
      <c r="Y27" s="78">
        <v>29.188679245283019</v>
      </c>
      <c r="Z27" s="75">
        <v>30.678571428571427</v>
      </c>
      <c r="AA27" s="59"/>
    </row>
    <row r="28" spans="1:27" s="80" customFormat="1" ht="17.100000000000001" customHeight="1" x14ac:dyDescent="0.25">
      <c r="A28" s="57">
        <v>170323</v>
      </c>
      <c r="B28" s="57" t="s">
        <v>276</v>
      </c>
      <c r="C28" s="58" t="s">
        <v>112</v>
      </c>
      <c r="D28" s="74">
        <v>44</v>
      </c>
      <c r="E28" s="120">
        <v>4459</v>
      </c>
      <c r="F28" s="120">
        <v>303</v>
      </c>
      <c r="G28" s="59"/>
      <c r="H28" s="74">
        <v>8</v>
      </c>
      <c r="I28" s="109">
        <v>519.5</v>
      </c>
      <c r="J28" s="74">
        <v>8</v>
      </c>
      <c r="K28" s="109">
        <v>557.375</v>
      </c>
      <c r="L28" s="74">
        <v>0</v>
      </c>
      <c r="M28" s="74">
        <v>1</v>
      </c>
      <c r="N28" s="59"/>
      <c r="O28" s="78">
        <v>24.509803921568629</v>
      </c>
      <c r="P28" s="78">
        <v>21.245700245700245</v>
      </c>
      <c r="Q28" s="78">
        <v>28.139479905437351</v>
      </c>
      <c r="R28" s="75">
        <v>25.997607655502392</v>
      </c>
      <c r="S28" s="78">
        <v>7.4344262295081966</v>
      </c>
      <c r="T28" s="78">
        <v>5.5968253968253965</v>
      </c>
      <c r="U28" s="78">
        <v>9.0933940774487478</v>
      </c>
      <c r="V28" s="75">
        <v>12.943548387096774</v>
      </c>
      <c r="W28" s="78">
        <v>16.5</v>
      </c>
      <c r="X28" s="78">
        <v>15.625</v>
      </c>
      <c r="Y28" s="78">
        <v>18.06451612903226</v>
      </c>
      <c r="Z28" s="75">
        <v>18.32</v>
      </c>
      <c r="AA28" s="59"/>
    </row>
    <row r="29" spans="1:27" s="80" customFormat="1" ht="17.100000000000001" customHeight="1" x14ac:dyDescent="0.25">
      <c r="A29" s="57">
        <v>170324</v>
      </c>
      <c r="B29" s="57" t="s">
        <v>276</v>
      </c>
      <c r="C29" s="58" t="s">
        <v>113</v>
      </c>
      <c r="D29" s="74">
        <v>14</v>
      </c>
      <c r="E29" s="120">
        <v>20880</v>
      </c>
      <c r="F29" s="120">
        <v>2600</v>
      </c>
      <c r="G29" s="59"/>
      <c r="H29" s="74">
        <v>15</v>
      </c>
      <c r="I29" s="109">
        <v>1218.6666666666667</v>
      </c>
      <c r="J29" s="74">
        <v>18</v>
      </c>
      <c r="K29" s="109">
        <v>1160</v>
      </c>
      <c r="L29" s="74">
        <v>2</v>
      </c>
      <c r="M29" s="74">
        <v>1</v>
      </c>
      <c r="N29" s="59"/>
      <c r="O29" s="78">
        <v>31.264434180138569</v>
      </c>
      <c r="P29" s="78">
        <v>28.538116591928251</v>
      </c>
      <c r="Q29" s="78">
        <v>32.927315357561547</v>
      </c>
      <c r="R29" s="75">
        <v>38.879945429740793</v>
      </c>
      <c r="S29" s="78">
        <v>13.589338598223099</v>
      </c>
      <c r="T29" s="78">
        <v>10.866943866943867</v>
      </c>
      <c r="U29" s="78">
        <v>14.314453125</v>
      </c>
      <c r="V29" s="75">
        <v>20.423618634886239</v>
      </c>
      <c r="W29" s="78">
        <v>22.120689655172413</v>
      </c>
      <c r="X29" s="78">
        <v>14.664634146341463</v>
      </c>
      <c r="Y29" s="78">
        <v>24.286764705882351</v>
      </c>
      <c r="Z29" s="75">
        <v>26.528571428571428</v>
      </c>
      <c r="AA29" s="59"/>
    </row>
    <row r="30" spans="1:27" s="80" customFormat="1" ht="17.100000000000001" customHeight="1" x14ac:dyDescent="0.25">
      <c r="A30" s="57">
        <v>170325</v>
      </c>
      <c r="B30" s="57" t="s">
        <v>276</v>
      </c>
      <c r="C30" s="58" t="s">
        <v>114</v>
      </c>
      <c r="D30" s="74">
        <v>30</v>
      </c>
      <c r="E30" s="120">
        <v>7940</v>
      </c>
      <c r="F30" s="120">
        <v>493</v>
      </c>
      <c r="G30" s="59"/>
      <c r="H30" s="74">
        <v>10</v>
      </c>
      <c r="I30" s="109">
        <v>744.7</v>
      </c>
      <c r="J30" s="74">
        <v>10</v>
      </c>
      <c r="K30" s="109">
        <v>794</v>
      </c>
      <c r="L30" s="74">
        <v>0</v>
      </c>
      <c r="M30" s="74">
        <v>1</v>
      </c>
      <c r="N30" s="59"/>
      <c r="O30" s="78">
        <v>34.11785714285714</v>
      </c>
      <c r="P30" s="78">
        <v>28.978142076502731</v>
      </c>
      <c r="Q30" s="78">
        <v>34.032818532818531</v>
      </c>
      <c r="R30" s="75">
        <v>35.792000000000002</v>
      </c>
      <c r="S30" s="78">
        <v>13.297087378640777</v>
      </c>
      <c r="T30" s="78">
        <v>9.47227533460803</v>
      </c>
      <c r="U30" s="78">
        <v>14.251386321626617</v>
      </c>
      <c r="V30" s="75">
        <v>20.748962655601659</v>
      </c>
      <c r="W30" s="78">
        <v>19.684210526315791</v>
      </c>
      <c r="X30" s="78">
        <v>7.6779661016949152</v>
      </c>
      <c r="Y30" s="78">
        <v>13.333333333333334</v>
      </c>
      <c r="Z30" s="75">
        <v>15.526315789473685</v>
      </c>
      <c r="AA30" s="59"/>
    </row>
    <row r="31" spans="1:27" s="80" customFormat="1" ht="17.100000000000001" customHeight="1" x14ac:dyDescent="0.25">
      <c r="A31" s="57">
        <v>170326</v>
      </c>
      <c r="B31" s="57" t="s">
        <v>276</v>
      </c>
      <c r="C31" s="58" t="s">
        <v>115</v>
      </c>
      <c r="D31" s="74">
        <v>11</v>
      </c>
      <c r="E31" s="120">
        <v>3486</v>
      </c>
      <c r="F31" s="120">
        <v>214</v>
      </c>
      <c r="G31" s="59"/>
      <c r="H31" s="74">
        <v>6</v>
      </c>
      <c r="I31" s="109">
        <v>545.33333333333337</v>
      </c>
      <c r="J31" s="74">
        <v>6</v>
      </c>
      <c r="K31" s="109">
        <v>581</v>
      </c>
      <c r="L31" s="74">
        <v>0</v>
      </c>
      <c r="M31" s="74">
        <v>1</v>
      </c>
      <c r="N31" s="59"/>
      <c r="O31" s="78">
        <v>25.075075075075077</v>
      </c>
      <c r="P31" s="78">
        <v>20.397626112759642</v>
      </c>
      <c r="Q31" s="78">
        <v>27.799319727891156</v>
      </c>
      <c r="R31" s="75">
        <v>26.297658862876254</v>
      </c>
      <c r="S31" s="78">
        <v>10.22397476340694</v>
      </c>
      <c r="T31" s="78">
        <v>8.5579268292682933</v>
      </c>
      <c r="U31" s="78">
        <v>14.440514469453376</v>
      </c>
      <c r="V31" s="75">
        <v>17.673469387755102</v>
      </c>
      <c r="W31" s="78">
        <v>16.5</v>
      </c>
      <c r="X31" s="78">
        <v>11.615384615384615</v>
      </c>
      <c r="Y31" s="78">
        <v>14.666666666666666</v>
      </c>
      <c r="Z31" s="75">
        <v>13.692307692307692</v>
      </c>
      <c r="AA31" s="59"/>
    </row>
    <row r="32" spans="1:27" s="80" customFormat="1" ht="17.100000000000001" customHeight="1" x14ac:dyDescent="0.25">
      <c r="A32" s="57">
        <v>170327</v>
      </c>
      <c r="B32" s="57" t="s">
        <v>276</v>
      </c>
      <c r="C32" s="58" t="s">
        <v>116</v>
      </c>
      <c r="D32" s="74">
        <v>33</v>
      </c>
      <c r="E32" s="120">
        <v>9159</v>
      </c>
      <c r="F32" s="120">
        <v>917</v>
      </c>
      <c r="G32" s="59"/>
      <c r="H32" s="74">
        <v>12</v>
      </c>
      <c r="I32" s="109">
        <v>686.83333333333337</v>
      </c>
      <c r="J32" s="74">
        <v>11</v>
      </c>
      <c r="K32" s="109">
        <v>832.63636363636363</v>
      </c>
      <c r="L32" s="74">
        <v>0</v>
      </c>
      <c r="M32" s="74">
        <v>1</v>
      </c>
      <c r="N32" s="59"/>
      <c r="O32" s="78">
        <v>25.823529411764707</v>
      </c>
      <c r="P32" s="78">
        <v>21.782163742690059</v>
      </c>
      <c r="Q32" s="78">
        <v>29.176870748299319</v>
      </c>
      <c r="R32" s="75">
        <v>31.5</v>
      </c>
      <c r="S32" s="78">
        <v>13.033557046979865</v>
      </c>
      <c r="T32" s="78">
        <v>10.322259136212624</v>
      </c>
      <c r="U32" s="78">
        <v>15.384615384615385</v>
      </c>
      <c r="V32" s="75">
        <v>22.555357142857144</v>
      </c>
      <c r="W32" s="78">
        <v>25.892857142857142</v>
      </c>
      <c r="X32" s="78">
        <v>15.081967213114755</v>
      </c>
      <c r="Y32" s="78">
        <v>28.05263157894737</v>
      </c>
      <c r="Z32" s="75">
        <v>31.444444444444443</v>
      </c>
      <c r="AA32" s="59"/>
    </row>
    <row r="33" spans="1:27" s="80" customFormat="1" ht="17.100000000000001" customHeight="1" x14ac:dyDescent="0.25">
      <c r="A33" s="57">
        <v>170328</v>
      </c>
      <c r="B33" s="57" t="s">
        <v>276</v>
      </c>
      <c r="C33" s="58" t="s">
        <v>117</v>
      </c>
      <c r="D33" s="74">
        <v>8</v>
      </c>
      <c r="E33" s="120">
        <v>19475</v>
      </c>
      <c r="F33" s="120">
        <v>2270</v>
      </c>
      <c r="G33" s="59"/>
      <c r="H33" s="74">
        <v>12</v>
      </c>
      <c r="I33" s="109">
        <v>1433.75</v>
      </c>
      <c r="J33" s="74">
        <v>14</v>
      </c>
      <c r="K33" s="109">
        <v>1391.0714285714287</v>
      </c>
      <c r="L33" s="74">
        <v>1</v>
      </c>
      <c r="M33" s="74">
        <v>1</v>
      </c>
      <c r="N33" s="59"/>
      <c r="O33" s="78">
        <v>40.848396501457728</v>
      </c>
      <c r="P33" s="78">
        <v>37.172661870503596</v>
      </c>
      <c r="Q33" s="78">
        <v>46.20862068965517</v>
      </c>
      <c r="R33" s="75">
        <v>50.221238938053098</v>
      </c>
      <c r="S33" s="78">
        <v>17.482398956975228</v>
      </c>
      <c r="T33" s="78">
        <v>13.679083094555875</v>
      </c>
      <c r="U33" s="78">
        <v>18.151388888888889</v>
      </c>
      <c r="V33" s="75">
        <v>23.604511278195488</v>
      </c>
      <c r="W33" s="78">
        <v>29.268907563025209</v>
      </c>
      <c r="X33" s="78">
        <v>22.967741935483872</v>
      </c>
      <c r="Y33" s="78">
        <v>34.455555555555556</v>
      </c>
      <c r="Z33" s="75">
        <v>31.673684210526314</v>
      </c>
      <c r="AA33" s="59"/>
    </row>
    <row r="34" spans="1:27" s="82" customFormat="1" ht="17.100000000000001" customHeight="1" x14ac:dyDescent="0.25">
      <c r="A34" s="69"/>
      <c r="B34" s="69"/>
      <c r="C34" s="69" t="s">
        <v>8</v>
      </c>
      <c r="D34" s="70"/>
      <c r="E34" s="112"/>
      <c r="F34" s="112"/>
      <c r="G34" s="70"/>
      <c r="H34" s="70"/>
      <c r="I34" s="112"/>
      <c r="J34" s="70"/>
      <c r="K34" s="145"/>
      <c r="L34" s="70"/>
      <c r="M34" s="70"/>
      <c r="N34" s="70"/>
      <c r="O34" s="70"/>
      <c r="P34" s="71"/>
      <c r="Q34" s="71"/>
      <c r="R34" s="71"/>
      <c r="S34" s="70"/>
      <c r="T34" s="71"/>
      <c r="U34" s="71"/>
      <c r="V34" s="71"/>
      <c r="W34" s="70"/>
      <c r="X34" s="71"/>
      <c r="Y34" s="71"/>
      <c r="Z34" s="71"/>
      <c r="AA34" s="83"/>
    </row>
    <row r="35" spans="1:27" s="80" customFormat="1" ht="17.100000000000001" customHeight="1" x14ac:dyDescent="0.25">
      <c r="A35" s="57"/>
      <c r="B35" s="57" t="s">
        <v>277</v>
      </c>
      <c r="C35" s="58"/>
      <c r="D35" s="59"/>
      <c r="E35" s="119">
        <v>170231</v>
      </c>
      <c r="F35" s="119">
        <v>17117</v>
      </c>
      <c r="G35" s="60"/>
      <c r="H35" s="77">
        <v>114</v>
      </c>
      <c r="I35" s="109">
        <v>1343.1052631578948</v>
      </c>
      <c r="J35" s="77">
        <v>132</v>
      </c>
      <c r="K35" s="109">
        <v>1289.628787878788</v>
      </c>
      <c r="L35" s="77">
        <v>16</v>
      </c>
      <c r="M35" s="77">
        <v>3</v>
      </c>
      <c r="N35" s="60"/>
      <c r="O35" s="78">
        <v>37.845924946272113</v>
      </c>
      <c r="P35" s="78">
        <v>35.756121449559252</v>
      </c>
      <c r="Q35" s="78">
        <v>42.864366119210189</v>
      </c>
      <c r="R35" s="75">
        <v>47.981623277182237</v>
      </c>
      <c r="S35" s="78">
        <v>14.888158834452222</v>
      </c>
      <c r="T35" s="78">
        <v>12.789156626506024</v>
      </c>
      <c r="U35" s="78">
        <v>18.151904687255055</v>
      </c>
      <c r="V35" s="75">
        <v>22.137431606050853</v>
      </c>
      <c r="W35" s="78">
        <v>22.033980582524272</v>
      </c>
      <c r="X35" s="78">
        <v>16.470888661899899</v>
      </c>
      <c r="Y35" s="78">
        <v>26.246242774566475</v>
      </c>
      <c r="Z35" s="75">
        <v>28.195067264573989</v>
      </c>
      <c r="AA35" s="60"/>
    </row>
    <row r="36" spans="1:27" s="80" customFormat="1" ht="17.100000000000001" customHeight="1" x14ac:dyDescent="0.25">
      <c r="A36" s="57"/>
      <c r="B36" s="57" t="s">
        <v>276</v>
      </c>
      <c r="C36" s="58"/>
      <c r="D36" s="59"/>
      <c r="E36" s="119">
        <v>134349</v>
      </c>
      <c r="F36" s="119">
        <v>12501</v>
      </c>
      <c r="G36" s="60"/>
      <c r="H36" s="77">
        <v>183</v>
      </c>
      <c r="I36" s="109">
        <v>665.8360655737705</v>
      </c>
      <c r="J36" s="77">
        <v>183</v>
      </c>
      <c r="K36" s="109">
        <v>734.14754098360652</v>
      </c>
      <c r="L36" s="77">
        <v>7</v>
      </c>
      <c r="M36" s="77">
        <v>8</v>
      </c>
      <c r="N36" s="60"/>
      <c r="O36" s="78">
        <v>26.699399001731688</v>
      </c>
      <c r="P36" s="78">
        <v>24.388758303525805</v>
      </c>
      <c r="Q36" s="78">
        <v>30.68351824316596</v>
      </c>
      <c r="R36" s="75">
        <v>32.075039398714999</v>
      </c>
      <c r="S36" s="78">
        <v>11.728401502504173</v>
      </c>
      <c r="T36" s="78">
        <v>10.11059616599958</v>
      </c>
      <c r="U36" s="78">
        <v>14.012731601283511</v>
      </c>
      <c r="V36" s="75">
        <v>19.022519433013262</v>
      </c>
      <c r="W36" s="78">
        <v>20.728395061728396</v>
      </c>
      <c r="X36" s="78">
        <v>14.768987341772151</v>
      </c>
      <c r="Y36" s="78">
        <v>22.69289340101523</v>
      </c>
      <c r="Z36" s="75">
        <v>24.124678663239074</v>
      </c>
      <c r="AA36" s="60"/>
    </row>
    <row r="37" spans="1:27" s="80" customFormat="1" ht="17.100000000000001" customHeight="1" x14ac:dyDescent="0.25">
      <c r="A37" s="57"/>
      <c r="B37" s="57" t="s">
        <v>302</v>
      </c>
      <c r="C37" s="58"/>
      <c r="D37" s="59"/>
      <c r="E37" s="119">
        <v>304580</v>
      </c>
      <c r="F37" s="119">
        <v>29618</v>
      </c>
      <c r="G37" s="64"/>
      <c r="H37" s="79">
        <v>297</v>
      </c>
      <c r="I37" s="109">
        <v>925.79797979797979</v>
      </c>
      <c r="J37" s="79">
        <v>315</v>
      </c>
      <c r="K37" s="109">
        <v>966.92063492063494</v>
      </c>
      <c r="L37" s="79">
        <v>23</v>
      </c>
      <c r="M37" s="77">
        <v>11</v>
      </c>
      <c r="N37" s="64"/>
      <c r="O37" s="78">
        <v>30.949073490482792</v>
      </c>
      <c r="P37" s="78">
        <v>28.765382439821508</v>
      </c>
      <c r="Q37" s="78">
        <v>35.344442875300096</v>
      </c>
      <c r="R37" s="75">
        <v>38.242633414978101</v>
      </c>
      <c r="S37" s="78">
        <v>13.062224902019897</v>
      </c>
      <c r="T37" s="78">
        <v>11.229018404907976</v>
      </c>
      <c r="U37" s="78">
        <v>15.658852867830424</v>
      </c>
      <c r="V37" s="75">
        <v>20.316201042641357</v>
      </c>
      <c r="W37" s="78">
        <v>21.428422696512232</v>
      </c>
      <c r="X37" s="78">
        <v>15.633627400103789</v>
      </c>
      <c r="Y37" s="78">
        <v>24.552329098608592</v>
      </c>
      <c r="Z37" s="75">
        <v>26.298802395209581</v>
      </c>
      <c r="AA37" s="64"/>
    </row>
    <row r="38" spans="1:27" s="66" customFormat="1" x14ac:dyDescent="0.25">
      <c r="B38" s="28"/>
      <c r="D38" s="29"/>
      <c r="E38" s="113"/>
      <c r="F38" s="113"/>
      <c r="G38" s="29"/>
      <c r="H38" s="29"/>
      <c r="I38" s="113"/>
      <c r="J38" s="29"/>
      <c r="K38" s="14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25">
      <c r="A39" s="25" t="str">
        <f>' Sacyl'!A43</f>
        <v>Fecha de corte : 01/01/2020</v>
      </c>
      <c r="B39" s="25"/>
      <c r="C39" s="25"/>
      <c r="D39" s="25"/>
      <c r="E39" s="114"/>
      <c r="F39" s="114"/>
      <c r="G39" s="67"/>
      <c r="H39" s="25"/>
      <c r="I39" s="114"/>
      <c r="J39" s="25"/>
      <c r="K39" s="147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7" x14ac:dyDescent="0.25">
      <c r="A40" s="73" t="s">
        <v>285</v>
      </c>
      <c r="B40" s="73"/>
      <c r="C40" s="73"/>
      <c r="D40" s="73"/>
      <c r="E40" s="115"/>
      <c r="F40" s="115"/>
      <c r="G40" s="73"/>
      <c r="H40" s="73"/>
      <c r="I40" s="115"/>
      <c r="J40" s="73"/>
      <c r="K40" s="148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7" x14ac:dyDescent="0.25">
      <c r="A41" s="73" t="s">
        <v>327</v>
      </c>
      <c r="B41" s="73"/>
      <c r="C41" s="73"/>
      <c r="D41" s="73"/>
      <c r="E41" s="115"/>
      <c r="F41" s="115"/>
      <c r="G41" s="73"/>
      <c r="H41" s="73"/>
      <c r="I41" s="115"/>
      <c r="J41" s="73"/>
      <c r="K41" s="115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7" x14ac:dyDescent="0.25">
      <c r="A42" s="73" t="s">
        <v>286</v>
      </c>
      <c r="B42" s="73"/>
      <c r="C42" s="73"/>
      <c r="D42" s="73"/>
      <c r="E42" s="115"/>
      <c r="F42" s="115"/>
      <c r="G42" s="73"/>
      <c r="H42" s="73"/>
      <c r="I42" s="115"/>
      <c r="J42" s="73"/>
      <c r="K42" s="115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7" x14ac:dyDescent="0.25">
      <c r="A43" s="73" t="s">
        <v>326</v>
      </c>
      <c r="B43" s="73"/>
      <c r="C43" s="73"/>
      <c r="D43" s="73"/>
      <c r="E43" s="115"/>
      <c r="F43" s="115"/>
      <c r="G43" s="73"/>
      <c r="H43" s="73"/>
      <c r="I43" s="115"/>
      <c r="J43" s="73"/>
      <c r="K43" s="115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7" x14ac:dyDescent="0.25">
      <c r="A44" s="73" t="s">
        <v>329</v>
      </c>
      <c r="B44" s="73"/>
      <c r="C44" s="73"/>
      <c r="D44" s="73"/>
      <c r="E44" s="115"/>
      <c r="F44" s="115"/>
      <c r="G44" s="73"/>
      <c r="H44" s="73"/>
      <c r="I44" s="115"/>
      <c r="J44" s="73"/>
      <c r="K44" s="115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7" s="90" customFormat="1" ht="15" customHeight="1" x14ac:dyDescent="0.25">
      <c r="A45" s="171" t="s">
        <v>331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</row>
    <row r="46" spans="1:27" ht="15" customHeight="1" x14ac:dyDescent="0.25">
      <c r="A46" s="171" t="s">
        <v>308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</row>
    <row r="47" spans="1:27" x14ac:dyDescent="0.25">
      <c r="A47" s="97" t="s">
        <v>309</v>
      </c>
    </row>
    <row r="48" spans="1:27" x14ac:dyDescent="0.25">
      <c r="A48" s="97" t="s">
        <v>306</v>
      </c>
    </row>
  </sheetData>
  <mergeCells count="11">
    <mergeCell ref="A45:Z45"/>
    <mergeCell ref="A46:Z46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80" zoomScaleNormal="80" workbookViewId="0">
      <selection activeCell="W30" sqref="W30:W31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8" width="7.42578125" customWidth="1"/>
    <col min="29" max="39" width="11.5703125" customWidth="1"/>
  </cols>
  <sheetData>
    <row r="1" spans="1:27" ht="21" x14ac:dyDescent="0.35">
      <c r="A1" s="48" t="s">
        <v>314</v>
      </c>
      <c r="C1" s="27"/>
      <c r="G1" s="3"/>
    </row>
    <row r="2" spans="1:27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02" t="s">
        <v>297</v>
      </c>
      <c r="X5" s="102" t="s">
        <v>298</v>
      </c>
      <c r="Y5" s="102" t="s">
        <v>299</v>
      </c>
      <c r="Z5" s="102" t="s">
        <v>341</v>
      </c>
    </row>
    <row r="6" spans="1:27" s="80" customFormat="1" ht="17.100000000000001" customHeight="1" x14ac:dyDescent="0.25">
      <c r="A6" s="57">
        <v>170401</v>
      </c>
      <c r="B6" s="57" t="s">
        <v>276</v>
      </c>
      <c r="C6" s="58" t="s">
        <v>118</v>
      </c>
      <c r="D6" s="74">
        <v>41</v>
      </c>
      <c r="E6" s="120">
        <v>14832</v>
      </c>
      <c r="F6" s="120">
        <v>1137</v>
      </c>
      <c r="G6" s="59"/>
      <c r="H6" s="74">
        <v>17</v>
      </c>
      <c r="I6" s="109">
        <v>805.58823529411768</v>
      </c>
      <c r="J6" s="74">
        <v>18</v>
      </c>
      <c r="K6" s="109">
        <v>824</v>
      </c>
      <c r="L6" s="74">
        <v>2</v>
      </c>
      <c r="M6" s="74">
        <v>0</v>
      </c>
      <c r="N6" s="59"/>
      <c r="O6" s="78">
        <v>33.520202020202021</v>
      </c>
      <c r="P6" s="78">
        <v>28.337468982630273</v>
      </c>
      <c r="Q6" s="78">
        <v>47.627408993576019</v>
      </c>
      <c r="R6" s="75">
        <v>44.487084870848712</v>
      </c>
      <c r="S6" s="78">
        <v>14.125</v>
      </c>
      <c r="T6" s="78">
        <v>9.7122153209109729</v>
      </c>
      <c r="U6" s="78">
        <v>13.769480519480519</v>
      </c>
      <c r="V6" s="75">
        <v>18.683274021352315</v>
      </c>
      <c r="W6" s="78">
        <v>21.388888888888889</v>
      </c>
      <c r="X6" s="78">
        <v>11.024390243902438</v>
      </c>
      <c r="Y6" s="78">
        <v>20.089743589743591</v>
      </c>
      <c r="Z6" s="75">
        <v>22.37</v>
      </c>
      <c r="AA6" s="59"/>
    </row>
    <row r="7" spans="1:27" s="80" customFormat="1" ht="17.100000000000001" customHeight="1" x14ac:dyDescent="0.25">
      <c r="A7" s="57">
        <v>170402</v>
      </c>
      <c r="B7" s="57" t="s">
        <v>276</v>
      </c>
      <c r="C7" s="58" t="s">
        <v>119</v>
      </c>
      <c r="D7" s="74">
        <v>18</v>
      </c>
      <c r="E7" s="120">
        <v>12051</v>
      </c>
      <c r="F7" s="120">
        <v>965</v>
      </c>
      <c r="G7" s="61"/>
      <c r="H7" s="74">
        <v>11</v>
      </c>
      <c r="I7" s="109">
        <v>1007.8181818181819</v>
      </c>
      <c r="J7" s="74">
        <v>12</v>
      </c>
      <c r="K7" s="109">
        <v>1004.25</v>
      </c>
      <c r="L7" s="74">
        <v>1</v>
      </c>
      <c r="M7" s="74">
        <v>0</v>
      </c>
      <c r="N7" s="63"/>
      <c r="O7" s="78">
        <v>35.466321243523318</v>
      </c>
      <c r="P7" s="78">
        <v>29.427807486631018</v>
      </c>
      <c r="Q7" s="78">
        <v>45.04866180048662</v>
      </c>
      <c r="R7" s="75">
        <v>40.513513513513516</v>
      </c>
      <c r="S7" s="78">
        <v>15.30593607305936</v>
      </c>
      <c r="T7" s="78">
        <v>8.8809891808346215</v>
      </c>
      <c r="U7" s="78">
        <v>13.8070796460177</v>
      </c>
      <c r="V7" s="75">
        <v>16.225694444444443</v>
      </c>
      <c r="W7" s="78">
        <v>30.53448275862069</v>
      </c>
      <c r="X7" s="78">
        <v>21.610169491525422</v>
      </c>
      <c r="Y7" s="78">
        <v>27.086956521739129</v>
      </c>
      <c r="Z7" s="75">
        <v>38.702127659574465</v>
      </c>
      <c r="AA7" s="62"/>
    </row>
    <row r="8" spans="1:27" s="80" customFormat="1" ht="17.100000000000001" customHeight="1" x14ac:dyDescent="0.25">
      <c r="A8" s="57">
        <v>170403</v>
      </c>
      <c r="B8" s="57" t="s">
        <v>276</v>
      </c>
      <c r="C8" s="58" t="s">
        <v>120</v>
      </c>
      <c r="D8" s="74">
        <v>11</v>
      </c>
      <c r="E8" s="120">
        <v>6565</v>
      </c>
      <c r="F8" s="120">
        <v>439</v>
      </c>
      <c r="G8" s="61"/>
      <c r="H8" s="74">
        <v>9</v>
      </c>
      <c r="I8" s="109">
        <v>680.66666666666663</v>
      </c>
      <c r="J8" s="74">
        <v>9</v>
      </c>
      <c r="K8" s="109">
        <v>729.44444444444446</v>
      </c>
      <c r="L8" s="74">
        <v>1</v>
      </c>
      <c r="M8" s="74">
        <v>0</v>
      </c>
      <c r="N8" s="63"/>
      <c r="O8" s="78">
        <v>26.106609808102345</v>
      </c>
      <c r="P8" s="78">
        <v>22.675544794188863</v>
      </c>
      <c r="Q8" s="78">
        <v>37.360294117647058</v>
      </c>
      <c r="R8" s="75">
        <v>27.320610687022899</v>
      </c>
      <c r="S8" s="78">
        <v>15.48559670781893</v>
      </c>
      <c r="T8" s="78">
        <v>9.8888888888888893</v>
      </c>
      <c r="U8" s="78">
        <v>12.77755511022044</v>
      </c>
      <c r="V8" s="75">
        <v>19.432432432432432</v>
      </c>
      <c r="W8" s="78">
        <v>16.533333333333335</v>
      </c>
      <c r="X8" s="78">
        <v>10.264150943396226</v>
      </c>
      <c r="Y8" s="78">
        <v>14</v>
      </c>
      <c r="Z8" s="75">
        <v>16.807692307692307</v>
      </c>
      <c r="AA8" s="62"/>
    </row>
    <row r="9" spans="1:27" s="80" customFormat="1" ht="17.100000000000001" customHeight="1" x14ac:dyDescent="0.25">
      <c r="A9" s="57">
        <v>170404</v>
      </c>
      <c r="B9" s="57" t="s">
        <v>277</v>
      </c>
      <c r="C9" s="58" t="s">
        <v>300</v>
      </c>
      <c r="D9" s="74">
        <v>12</v>
      </c>
      <c r="E9" s="120">
        <v>21674</v>
      </c>
      <c r="F9" s="120">
        <v>2063</v>
      </c>
      <c r="G9" s="61"/>
      <c r="H9" s="74">
        <v>16</v>
      </c>
      <c r="I9" s="109">
        <v>1225.6875</v>
      </c>
      <c r="J9" s="74">
        <v>19</v>
      </c>
      <c r="K9" s="109">
        <v>1140.7368421052631</v>
      </c>
      <c r="L9" s="74">
        <v>3</v>
      </c>
      <c r="M9" s="74">
        <v>0</v>
      </c>
      <c r="N9" s="63"/>
      <c r="O9" s="78">
        <v>37.611959287531803</v>
      </c>
      <c r="P9" s="78">
        <v>31.062431544359256</v>
      </c>
      <c r="Q9" s="78">
        <v>45.881300813008131</v>
      </c>
      <c r="R9" s="75">
        <v>42.954081632653065</v>
      </c>
      <c r="S9" s="78">
        <v>17.550290135396519</v>
      </c>
      <c r="T9" s="78">
        <v>17.725531914893619</v>
      </c>
      <c r="U9" s="78">
        <v>21.238317757009344</v>
      </c>
      <c r="V9" s="75">
        <v>24.491803278688526</v>
      </c>
      <c r="W9" s="78">
        <v>26.29032258064516</v>
      </c>
      <c r="X9" s="78">
        <v>17.392638036809817</v>
      </c>
      <c r="Y9" s="78">
        <v>27.805970149253731</v>
      </c>
      <c r="Z9" s="75">
        <v>28.638709677419357</v>
      </c>
      <c r="AA9" s="62"/>
    </row>
    <row r="10" spans="1:27" s="81" customFormat="1" ht="17.100000000000001" customHeight="1" x14ac:dyDescent="0.25">
      <c r="A10" s="57">
        <v>170405</v>
      </c>
      <c r="B10" s="57" t="s">
        <v>277</v>
      </c>
      <c r="C10" s="58" t="s">
        <v>301</v>
      </c>
      <c r="D10" s="74">
        <v>4</v>
      </c>
      <c r="E10" s="120">
        <v>23032</v>
      </c>
      <c r="F10" s="120">
        <v>2469</v>
      </c>
      <c r="G10" s="61"/>
      <c r="H10" s="74">
        <v>15</v>
      </c>
      <c r="I10" s="109">
        <v>1370.8666666666666</v>
      </c>
      <c r="J10" s="74">
        <v>18</v>
      </c>
      <c r="K10" s="109">
        <v>1279.5555555555557</v>
      </c>
      <c r="L10" s="74">
        <v>3</v>
      </c>
      <c r="M10" s="74">
        <v>0</v>
      </c>
      <c r="N10" s="63"/>
      <c r="O10" s="78">
        <v>37.796460176991154</v>
      </c>
      <c r="P10" s="78">
        <v>29.444055944055943</v>
      </c>
      <c r="Q10" s="78">
        <v>39.58487394957983</v>
      </c>
      <c r="R10" s="75">
        <v>39.615168539325843</v>
      </c>
      <c r="S10" s="78">
        <v>16.23283261802575</v>
      </c>
      <c r="T10" s="78">
        <v>14.854754440961338</v>
      </c>
      <c r="U10" s="78">
        <v>17.305724725943971</v>
      </c>
      <c r="V10" s="75">
        <v>18.95505617977528</v>
      </c>
      <c r="W10" s="78">
        <v>32.1</v>
      </c>
      <c r="X10" s="78">
        <v>21.949367088607595</v>
      </c>
      <c r="Y10" s="78">
        <v>27.833333333333332</v>
      </c>
      <c r="Z10" s="75">
        <v>34.31297709923664</v>
      </c>
      <c r="AA10" s="62"/>
    </row>
    <row r="11" spans="1:27" s="80" customFormat="1" ht="17.100000000000001" customHeight="1" x14ac:dyDescent="0.25">
      <c r="A11" s="57">
        <v>170406</v>
      </c>
      <c r="B11" s="57" t="s">
        <v>277</v>
      </c>
      <c r="C11" s="58" t="s">
        <v>121</v>
      </c>
      <c r="D11" s="74">
        <v>4</v>
      </c>
      <c r="E11" s="120">
        <v>16532</v>
      </c>
      <c r="F11" s="120">
        <v>1767</v>
      </c>
      <c r="G11" s="61"/>
      <c r="H11" s="74">
        <v>12</v>
      </c>
      <c r="I11" s="109">
        <v>1230.4166666666667</v>
      </c>
      <c r="J11" s="74">
        <v>13</v>
      </c>
      <c r="K11" s="109">
        <v>1271.6923076923076</v>
      </c>
      <c r="L11" s="74">
        <v>2</v>
      </c>
      <c r="M11" s="74">
        <v>0</v>
      </c>
      <c r="N11" s="63"/>
      <c r="O11" s="78">
        <v>37.720887245841034</v>
      </c>
      <c r="P11" s="78">
        <v>29.269113149847094</v>
      </c>
      <c r="Q11" s="78">
        <v>40.611909650924026</v>
      </c>
      <c r="R11" s="75">
        <v>42.023985239852401</v>
      </c>
      <c r="S11" s="78">
        <v>15.431977559607294</v>
      </c>
      <c r="T11" s="78">
        <v>11.111402359108782</v>
      </c>
      <c r="U11" s="78">
        <v>15.953172205438067</v>
      </c>
      <c r="V11" s="75">
        <v>18.039039039039039</v>
      </c>
      <c r="W11" s="78">
        <v>32.217391304347828</v>
      </c>
      <c r="X11" s="78">
        <v>17.683760683760685</v>
      </c>
      <c r="Y11" s="78">
        <v>30.925925925925927</v>
      </c>
      <c r="Z11" s="75">
        <v>35.59375</v>
      </c>
      <c r="AA11" s="62"/>
    </row>
    <row r="12" spans="1:27" s="80" customFormat="1" ht="17.100000000000001" customHeight="1" x14ac:dyDescent="0.25">
      <c r="A12" s="57">
        <v>170407</v>
      </c>
      <c r="B12" s="57" t="s">
        <v>276</v>
      </c>
      <c r="C12" s="58" t="s">
        <v>122</v>
      </c>
      <c r="D12" s="74">
        <v>17</v>
      </c>
      <c r="E12" s="120">
        <v>2422</v>
      </c>
      <c r="F12" s="120">
        <v>129</v>
      </c>
      <c r="G12" s="61"/>
      <c r="H12" s="74">
        <v>5</v>
      </c>
      <c r="I12" s="109">
        <v>458.6</v>
      </c>
      <c r="J12" s="74">
        <v>5</v>
      </c>
      <c r="K12" s="109">
        <v>484.4</v>
      </c>
      <c r="L12" s="74">
        <v>0</v>
      </c>
      <c r="M12" s="74">
        <v>1</v>
      </c>
      <c r="N12" s="63"/>
      <c r="O12" s="78">
        <v>22.722627737226276</v>
      </c>
      <c r="P12" s="78">
        <v>18.746621621621621</v>
      </c>
      <c r="Q12" s="78">
        <v>26.980952380952381</v>
      </c>
      <c r="R12" s="75">
        <v>24.959183673469386</v>
      </c>
      <c r="S12" s="78">
        <v>8.3717105263157894</v>
      </c>
      <c r="T12" s="78">
        <v>6.9139072847682117</v>
      </c>
      <c r="U12" s="78">
        <v>9.0258064516129028</v>
      </c>
      <c r="V12" s="75">
        <v>12.76595744680851</v>
      </c>
      <c r="W12" s="78">
        <v>15.555555555555555</v>
      </c>
      <c r="X12" s="78">
        <v>9.3333333333333339</v>
      </c>
      <c r="Y12" s="78">
        <v>6.333333333333333</v>
      </c>
      <c r="Z12" s="75">
        <v>7.5714285714285712</v>
      </c>
      <c r="AA12" s="62"/>
    </row>
    <row r="13" spans="1:27" s="80" customFormat="1" ht="17.100000000000001" customHeight="1" x14ac:dyDescent="0.25">
      <c r="A13" s="57">
        <v>170408</v>
      </c>
      <c r="B13" s="57" t="s">
        <v>276</v>
      </c>
      <c r="C13" s="58" t="s">
        <v>123</v>
      </c>
      <c r="D13" s="74">
        <v>12</v>
      </c>
      <c r="E13" s="120">
        <v>4224</v>
      </c>
      <c r="F13" s="120">
        <v>199</v>
      </c>
      <c r="G13" s="61"/>
      <c r="H13" s="74">
        <v>7</v>
      </c>
      <c r="I13" s="109">
        <v>575</v>
      </c>
      <c r="J13" s="74">
        <v>7</v>
      </c>
      <c r="K13" s="109">
        <v>603.42857142857144</v>
      </c>
      <c r="L13" s="74">
        <v>0</v>
      </c>
      <c r="M13" s="74">
        <v>1</v>
      </c>
      <c r="N13" s="63"/>
      <c r="O13" s="78">
        <v>22.428571428571427</v>
      </c>
      <c r="P13" s="78">
        <v>20.17539267015707</v>
      </c>
      <c r="Q13" s="78">
        <v>31.840304182509506</v>
      </c>
      <c r="R13" s="75">
        <v>30.972972972972972</v>
      </c>
      <c r="S13" s="78">
        <v>9.5968992248062008</v>
      </c>
      <c r="T13" s="78">
        <v>8.3156424581005588</v>
      </c>
      <c r="U13" s="78">
        <v>9.2875989445910285</v>
      </c>
      <c r="V13" s="75">
        <v>13.282674772036474</v>
      </c>
      <c r="W13" s="78">
        <v>13.363636363636363</v>
      </c>
      <c r="X13" s="78">
        <v>8.117647058823529</v>
      </c>
      <c r="Y13" s="78">
        <v>11.176470588235293</v>
      </c>
      <c r="Z13" s="75">
        <v>11.363636363636363</v>
      </c>
      <c r="AA13" s="62"/>
    </row>
    <row r="14" spans="1:27" s="80" customFormat="1" ht="17.100000000000001" customHeight="1" x14ac:dyDescent="0.25">
      <c r="A14" s="57">
        <v>170409</v>
      </c>
      <c r="B14" s="57" t="s">
        <v>276</v>
      </c>
      <c r="C14" s="58" t="s">
        <v>124</v>
      </c>
      <c r="D14" s="74">
        <v>14</v>
      </c>
      <c r="E14" s="120">
        <v>9035</v>
      </c>
      <c r="F14" s="120">
        <v>574</v>
      </c>
      <c r="G14" s="61"/>
      <c r="H14" s="74">
        <v>12</v>
      </c>
      <c r="I14" s="109">
        <v>705.08333333333337</v>
      </c>
      <c r="J14" s="74">
        <v>12</v>
      </c>
      <c r="K14" s="109">
        <v>752.91666666666663</v>
      </c>
      <c r="L14" s="74">
        <v>2</v>
      </c>
      <c r="M14" s="74">
        <v>0</v>
      </c>
      <c r="N14" s="63"/>
      <c r="O14" s="78">
        <v>25.945762711864408</v>
      </c>
      <c r="P14" s="78">
        <v>22.600313479623825</v>
      </c>
      <c r="Q14" s="78">
        <v>32.902597402597401</v>
      </c>
      <c r="R14" s="75">
        <v>33.254697286012529</v>
      </c>
      <c r="S14" s="78">
        <v>13.045234248788368</v>
      </c>
      <c r="T14" s="78">
        <v>7.3590138674884438</v>
      </c>
      <c r="U14" s="78">
        <v>8.1924959216965743</v>
      </c>
      <c r="V14" s="75">
        <v>11.109890109890109</v>
      </c>
      <c r="W14" s="78">
        <v>19.152542372881356</v>
      </c>
      <c r="X14" s="78">
        <v>12.666666666666666</v>
      </c>
      <c r="Y14" s="78">
        <v>17.306122448979593</v>
      </c>
      <c r="Z14" s="75">
        <v>20.666666666666668</v>
      </c>
      <c r="AA14" s="62"/>
    </row>
    <row r="15" spans="1:27" s="80" customFormat="1" ht="17.100000000000001" customHeight="1" x14ac:dyDescent="0.25">
      <c r="A15" s="57">
        <v>170410</v>
      </c>
      <c r="B15" s="57" t="s">
        <v>276</v>
      </c>
      <c r="C15" s="58" t="s">
        <v>125</v>
      </c>
      <c r="D15" s="74">
        <v>16</v>
      </c>
      <c r="E15" s="120">
        <v>6814</v>
      </c>
      <c r="F15" s="120">
        <v>368</v>
      </c>
      <c r="G15" s="61"/>
      <c r="H15" s="74">
        <v>12</v>
      </c>
      <c r="I15" s="109">
        <v>537.16666666666663</v>
      </c>
      <c r="J15" s="74">
        <v>12</v>
      </c>
      <c r="K15" s="109">
        <v>567.83333333333337</v>
      </c>
      <c r="L15" s="74">
        <v>1</v>
      </c>
      <c r="M15" s="74">
        <v>0</v>
      </c>
      <c r="N15" s="63"/>
      <c r="O15" s="78">
        <v>23.665511265164646</v>
      </c>
      <c r="P15" s="78">
        <v>21.033898305084747</v>
      </c>
      <c r="Q15" s="78">
        <v>25.756660746003554</v>
      </c>
      <c r="R15" s="75">
        <v>31.533642691415313</v>
      </c>
      <c r="S15" s="78">
        <v>13.145867098865478</v>
      </c>
      <c r="T15" s="78">
        <v>14.344709897610921</v>
      </c>
      <c r="U15" s="78">
        <v>13.178461538461539</v>
      </c>
      <c r="V15" s="75">
        <v>19.762308998302206</v>
      </c>
      <c r="W15" s="78">
        <v>21.96875</v>
      </c>
      <c r="X15" s="78">
        <v>16.040816326530614</v>
      </c>
      <c r="Y15" s="78">
        <v>24.222222222222221</v>
      </c>
      <c r="Z15" s="75">
        <v>25.054545454545455</v>
      </c>
      <c r="AA15" s="62"/>
    </row>
    <row r="16" spans="1:27" s="80" customFormat="1" ht="17.100000000000001" customHeight="1" x14ac:dyDescent="0.25">
      <c r="A16" s="57">
        <v>170411</v>
      </c>
      <c r="B16" s="57" t="s">
        <v>277</v>
      </c>
      <c r="C16" s="58" t="s">
        <v>126</v>
      </c>
      <c r="D16" s="74">
        <v>5</v>
      </c>
      <c r="E16" s="120">
        <v>12370</v>
      </c>
      <c r="F16" s="120">
        <v>1464</v>
      </c>
      <c r="G16" s="61"/>
      <c r="H16" s="74">
        <v>7</v>
      </c>
      <c r="I16" s="109">
        <v>1558</v>
      </c>
      <c r="J16" s="74">
        <v>8</v>
      </c>
      <c r="K16" s="109">
        <v>1546.25</v>
      </c>
      <c r="L16" s="74">
        <v>2</v>
      </c>
      <c r="M16" s="74">
        <v>0</v>
      </c>
      <c r="N16" s="63"/>
      <c r="O16" s="78">
        <v>44.506203473945412</v>
      </c>
      <c r="P16" s="78">
        <v>42.084905660377359</v>
      </c>
      <c r="Q16" s="78">
        <v>54.64391691394659</v>
      </c>
      <c r="R16" s="75">
        <v>57.008670520231213</v>
      </c>
      <c r="S16" s="78">
        <v>20.170431211498972</v>
      </c>
      <c r="T16" s="78">
        <v>15.090526315789473</v>
      </c>
      <c r="U16" s="78">
        <v>18.316326530612244</v>
      </c>
      <c r="V16" s="75">
        <v>21.214622641509433</v>
      </c>
      <c r="W16" s="78">
        <v>28.30952380952381</v>
      </c>
      <c r="X16" s="78">
        <v>20.609756097560975</v>
      </c>
      <c r="Y16" s="78">
        <v>37.206349206349209</v>
      </c>
      <c r="Z16" s="75">
        <v>37.065573770491802</v>
      </c>
      <c r="AA16" s="62"/>
    </row>
    <row r="17" spans="1:27" s="82" customFormat="1" ht="17.100000000000001" customHeight="1" x14ac:dyDescent="0.25">
      <c r="A17" s="69"/>
      <c r="B17" s="69"/>
      <c r="C17" s="69" t="s">
        <v>295</v>
      </c>
      <c r="D17" s="70"/>
      <c r="E17" s="112"/>
      <c r="F17" s="112"/>
      <c r="G17" s="70"/>
      <c r="H17" s="70"/>
      <c r="I17" s="112"/>
      <c r="J17" s="70"/>
      <c r="K17" s="145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83"/>
    </row>
    <row r="18" spans="1:27" s="80" customFormat="1" ht="17.100000000000001" customHeight="1" x14ac:dyDescent="0.25">
      <c r="A18" s="57"/>
      <c r="B18" s="57" t="s">
        <v>277</v>
      </c>
      <c r="C18" s="58"/>
      <c r="D18" s="59"/>
      <c r="E18" s="119">
        <v>73608</v>
      </c>
      <c r="F18" s="119">
        <v>7763</v>
      </c>
      <c r="G18" s="60"/>
      <c r="H18" s="77">
        <v>50</v>
      </c>
      <c r="I18" s="109">
        <v>1316.9</v>
      </c>
      <c r="J18" s="77">
        <v>58</v>
      </c>
      <c r="K18" s="109">
        <v>1269.1034482758621</v>
      </c>
      <c r="L18" s="77">
        <v>10</v>
      </c>
      <c r="M18" s="77">
        <v>0</v>
      </c>
      <c r="N18" s="60"/>
      <c r="O18" s="78">
        <v>38.842192691029901</v>
      </c>
      <c r="P18" s="78">
        <v>31.803790803790804</v>
      </c>
      <c r="Q18" s="78">
        <v>44.229596853490662</v>
      </c>
      <c r="R18" s="75">
        <v>43.785234899328856</v>
      </c>
      <c r="S18" s="78">
        <v>27.46294416243655</v>
      </c>
      <c r="T18" s="78">
        <v>14.840191387559809</v>
      </c>
      <c r="U18" s="78">
        <v>18.354188759278898</v>
      </c>
      <c r="V18" s="75">
        <v>20.746294989414256</v>
      </c>
      <c r="W18" s="78">
        <v>29.754863813229573</v>
      </c>
      <c r="X18" s="78">
        <v>19.442067736185383</v>
      </c>
      <c r="Y18" s="78">
        <v>29.884187082405344</v>
      </c>
      <c r="Z18" s="75">
        <v>32.984198645598191</v>
      </c>
      <c r="AA18" s="60"/>
    </row>
    <row r="19" spans="1:27" s="80" customFormat="1" ht="17.100000000000001" customHeight="1" x14ac:dyDescent="0.25">
      <c r="A19" s="57"/>
      <c r="B19" s="57" t="s">
        <v>276</v>
      </c>
      <c r="C19" s="58"/>
      <c r="D19" s="59"/>
      <c r="E19" s="119">
        <v>55943</v>
      </c>
      <c r="F19" s="119">
        <v>3811</v>
      </c>
      <c r="G19" s="60"/>
      <c r="H19" s="77">
        <v>73</v>
      </c>
      <c r="I19" s="109">
        <v>714.13698630136992</v>
      </c>
      <c r="J19" s="77">
        <v>75</v>
      </c>
      <c r="K19" s="109">
        <v>745.90666666666664</v>
      </c>
      <c r="L19" s="77">
        <v>7</v>
      </c>
      <c r="M19" s="77">
        <v>1</v>
      </c>
      <c r="N19" s="60"/>
      <c r="O19" s="78">
        <v>28.148127903798851</v>
      </c>
      <c r="P19" s="78">
        <v>24.140612076095948</v>
      </c>
      <c r="Q19" s="78">
        <v>35.748111782477345</v>
      </c>
      <c r="R19" s="75">
        <v>34.62650176678445</v>
      </c>
      <c r="S19" s="78">
        <v>11.970897694201925</v>
      </c>
      <c r="T19" s="78">
        <v>9.5558369207394271</v>
      </c>
      <c r="U19" s="78">
        <v>11.879695431472081</v>
      </c>
      <c r="V19" s="75">
        <v>16.458852867830423</v>
      </c>
      <c r="W19" s="78">
        <v>21.56832298136646</v>
      </c>
      <c r="X19" s="78">
        <v>13.386486486486486</v>
      </c>
      <c r="Y19" s="78">
        <v>19.066666666666666</v>
      </c>
      <c r="Z19" s="75">
        <v>22.633431085043988</v>
      </c>
      <c r="AA19" s="60"/>
    </row>
    <row r="20" spans="1:27" s="80" customFormat="1" ht="17.100000000000001" customHeight="1" x14ac:dyDescent="0.25">
      <c r="A20" s="57"/>
      <c r="B20" s="57" t="s">
        <v>302</v>
      </c>
      <c r="C20" s="58"/>
      <c r="D20" s="59"/>
      <c r="E20" s="119">
        <v>129551</v>
      </c>
      <c r="F20" s="119">
        <v>11574</v>
      </c>
      <c r="G20" s="64"/>
      <c r="H20" s="79">
        <v>123</v>
      </c>
      <c r="I20" s="109">
        <v>959.16260162601623</v>
      </c>
      <c r="J20" s="79">
        <v>133</v>
      </c>
      <c r="K20" s="109">
        <v>974.06766917293237</v>
      </c>
      <c r="L20" s="79">
        <v>17</v>
      </c>
      <c r="M20" s="77">
        <v>1</v>
      </c>
      <c r="N20" s="60"/>
      <c r="O20" s="78">
        <v>32.392615790341189</v>
      </c>
      <c r="P20" s="78">
        <v>27.51189005558987</v>
      </c>
      <c r="Q20" s="78">
        <v>39.432721059376334</v>
      </c>
      <c r="R20" s="75">
        <v>38.814154200230149</v>
      </c>
      <c r="S20" s="78">
        <v>16.712132981202423</v>
      </c>
      <c r="T20" s="78">
        <v>11.894409937888199</v>
      </c>
      <c r="U20" s="78">
        <v>14.585610873097947</v>
      </c>
      <c r="V20" s="75">
        <v>18.344715194785039</v>
      </c>
      <c r="W20" s="78">
        <v>26.601674641148325</v>
      </c>
      <c r="X20" s="78">
        <v>17.035445757250269</v>
      </c>
      <c r="Y20" s="78">
        <v>25.683923705722069</v>
      </c>
      <c r="Z20" s="75">
        <v>28.482142857142858</v>
      </c>
      <c r="AA20" s="60"/>
    </row>
    <row r="21" spans="1:27" x14ac:dyDescent="0.25">
      <c r="B21" s="28"/>
      <c r="D21" s="29"/>
      <c r="E21" s="113"/>
      <c r="F21" s="113"/>
      <c r="G21" s="29"/>
      <c r="H21" s="29"/>
      <c r="I21" s="113"/>
      <c r="J21" s="29"/>
      <c r="K21" s="146"/>
      <c r="L21" s="29"/>
      <c r="M21" s="29"/>
      <c r="N21" s="29"/>
      <c r="O21" s="85"/>
      <c r="P21" s="85"/>
      <c r="Q21" s="85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x14ac:dyDescent="0.25">
      <c r="A22" s="25" t="str">
        <f>' Sacyl'!A43</f>
        <v>Fecha de corte : 01/01/2020</v>
      </c>
      <c r="B22" s="25"/>
      <c r="C22" s="25"/>
      <c r="D22" s="25"/>
      <c r="E22" s="114"/>
      <c r="F22" s="114"/>
      <c r="G22" s="67"/>
      <c r="H22" s="25"/>
      <c r="I22" s="114"/>
      <c r="J22" s="25"/>
      <c r="K22" s="147"/>
      <c r="L22" s="25"/>
      <c r="M22" s="25"/>
      <c r="N22" s="43"/>
      <c r="O22" s="43"/>
      <c r="P22" s="43"/>
      <c r="Q22" s="43"/>
      <c r="R22" s="43"/>
      <c r="S22" s="25"/>
      <c r="T22" s="25"/>
      <c r="U22" s="25"/>
      <c r="V22" s="25"/>
      <c r="W22" s="25"/>
      <c r="X22" s="25"/>
      <c r="Y22" s="25"/>
      <c r="Z22" s="25"/>
    </row>
    <row r="23" spans="1:27" x14ac:dyDescent="0.25">
      <c r="A23" s="73" t="s">
        <v>285</v>
      </c>
      <c r="B23" s="73"/>
      <c r="C23" s="73"/>
      <c r="D23" s="73"/>
      <c r="E23" s="115"/>
      <c r="F23" s="115"/>
      <c r="G23" s="73"/>
      <c r="H23" s="73"/>
      <c r="I23" s="115"/>
      <c r="J23" s="73"/>
      <c r="K23" s="148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7" x14ac:dyDescent="0.25">
      <c r="A24" s="73" t="s">
        <v>327</v>
      </c>
      <c r="B24" s="73"/>
      <c r="C24" s="73"/>
      <c r="D24" s="73"/>
      <c r="E24" s="115"/>
      <c r="F24" s="115"/>
      <c r="G24" s="73"/>
      <c r="H24" s="73"/>
      <c r="I24" s="115"/>
      <c r="J24" s="73"/>
      <c r="K24" s="148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7" x14ac:dyDescent="0.25">
      <c r="A25" s="73" t="s">
        <v>286</v>
      </c>
      <c r="B25" s="73"/>
      <c r="C25" s="73"/>
      <c r="D25" s="73"/>
      <c r="E25" s="115"/>
      <c r="F25" s="115"/>
      <c r="G25" s="73"/>
      <c r="H25" s="73"/>
      <c r="I25" s="115"/>
      <c r="J25" s="73"/>
      <c r="K25" s="148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7" x14ac:dyDescent="0.25">
      <c r="A26" s="73" t="s">
        <v>326</v>
      </c>
      <c r="B26" s="73"/>
      <c r="C26" s="73"/>
      <c r="D26" s="73"/>
      <c r="E26" s="115"/>
      <c r="F26" s="115"/>
      <c r="G26" s="73"/>
      <c r="H26" s="73"/>
      <c r="I26" s="115"/>
      <c r="J26" s="73"/>
      <c r="K26" s="148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7" x14ac:dyDescent="0.25">
      <c r="A27" s="73" t="s">
        <v>329</v>
      </c>
      <c r="B27" s="73"/>
      <c r="C27" s="73"/>
      <c r="D27" s="73"/>
      <c r="E27" s="115"/>
      <c r="F27" s="115"/>
      <c r="G27" s="73"/>
      <c r="H27" s="73"/>
      <c r="I27" s="115"/>
      <c r="J27" s="73"/>
      <c r="K27" s="148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7" ht="15" customHeight="1" x14ac:dyDescent="0.25">
      <c r="A28" s="171" t="s">
        <v>330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2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7" ht="15" customHeight="1" x14ac:dyDescent="0.25">
      <c r="A29" s="171" t="s">
        <v>308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2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7" x14ac:dyDescent="0.25">
      <c r="A30" s="97" t="s">
        <v>309</v>
      </c>
      <c r="G30" s="3"/>
      <c r="K30" s="149"/>
    </row>
    <row r="31" spans="1:27" x14ac:dyDescent="0.25">
      <c r="A31" s="97" t="s">
        <v>306</v>
      </c>
      <c r="G31" s="3"/>
      <c r="K31" s="149"/>
    </row>
    <row r="32" spans="1:27" x14ac:dyDescent="0.25">
      <c r="K32" s="149"/>
    </row>
    <row r="33" spans="11:11" x14ac:dyDescent="0.25">
      <c r="K33" s="149"/>
    </row>
    <row r="34" spans="11:11" x14ac:dyDescent="0.25">
      <c r="K34" s="149"/>
    </row>
    <row r="35" spans="11:11" x14ac:dyDescent="0.25">
      <c r="K35" s="149"/>
    </row>
    <row r="36" spans="11:11" x14ac:dyDescent="0.25">
      <c r="K36" s="149"/>
    </row>
    <row r="37" spans="11:11" x14ac:dyDescent="0.25">
      <c r="K37" s="149"/>
    </row>
    <row r="38" spans="11:11" x14ac:dyDescent="0.25">
      <c r="K38" s="149"/>
    </row>
    <row r="39" spans="11:11" x14ac:dyDescent="0.25">
      <c r="K39" s="149"/>
    </row>
    <row r="40" spans="11:11" x14ac:dyDescent="0.25">
      <c r="K40" s="149"/>
    </row>
  </sheetData>
  <mergeCells count="11">
    <mergeCell ref="A28:Z28"/>
    <mergeCell ref="A29:Z29"/>
    <mergeCell ref="A3:F3"/>
    <mergeCell ref="H3:M3"/>
    <mergeCell ref="O3:Z3"/>
    <mergeCell ref="H4:I4"/>
    <mergeCell ref="J4:K4"/>
    <mergeCell ref="L4:M4"/>
    <mergeCell ref="O4:R4"/>
    <mergeCell ref="S4:V4"/>
    <mergeCell ref="W4:Z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topLeftCell="A4" zoomScale="80" zoomScaleNormal="80" workbookViewId="0">
      <selection activeCell="Z5" sqref="Z1:Z1048576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8.7109375" customWidth="1"/>
  </cols>
  <sheetData>
    <row r="1" spans="1:27" ht="21" x14ac:dyDescent="0.35">
      <c r="A1" s="48" t="s">
        <v>315</v>
      </c>
      <c r="C1" s="27"/>
      <c r="D1" s="33"/>
      <c r="G1" s="3"/>
    </row>
    <row r="2" spans="1:27" ht="14.45" customHeight="1" x14ac:dyDescent="0.25">
      <c r="A2" s="1"/>
      <c r="C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7" s="62" customFormat="1" ht="17.100000000000001" customHeight="1" x14ac:dyDescent="0.25">
      <c r="A6" s="60">
        <v>170501</v>
      </c>
      <c r="B6" s="85" t="s">
        <v>276</v>
      </c>
      <c r="C6" s="86" t="s">
        <v>127</v>
      </c>
      <c r="D6" s="74">
        <v>22</v>
      </c>
      <c r="E6" s="120">
        <v>8443</v>
      </c>
      <c r="F6" s="120">
        <v>778</v>
      </c>
      <c r="G6" s="59"/>
      <c r="H6" s="74">
        <v>11</v>
      </c>
      <c r="I6" s="109">
        <v>696.81818181818187</v>
      </c>
      <c r="J6" s="74">
        <v>10</v>
      </c>
      <c r="K6" s="109">
        <v>844.3</v>
      </c>
      <c r="L6" s="74">
        <v>1</v>
      </c>
      <c r="M6" s="74">
        <v>0</v>
      </c>
      <c r="N6" s="59"/>
      <c r="O6" s="78">
        <v>30.412322274881518</v>
      </c>
      <c r="P6" s="78">
        <v>30.158730158730158</v>
      </c>
      <c r="Q6" s="78">
        <v>33.132701421800945</v>
      </c>
      <c r="R6" s="75">
        <v>29.644104803493448</v>
      </c>
      <c r="S6" s="78">
        <v>14.575819672131148</v>
      </c>
      <c r="T6" s="78">
        <v>13.288235294117648</v>
      </c>
      <c r="U6" s="78">
        <v>16.107279693486589</v>
      </c>
      <c r="V6" s="75">
        <v>18.632206759443338</v>
      </c>
      <c r="W6" s="78">
        <v>8.8333333333333339</v>
      </c>
      <c r="X6" s="78">
        <v>9.4107142857142865</v>
      </c>
      <c r="Y6" s="78">
        <v>13.86</v>
      </c>
      <c r="Z6" s="75">
        <v>24.1875</v>
      </c>
      <c r="AA6" s="59"/>
    </row>
    <row r="7" spans="1:27" s="62" customFormat="1" ht="17.100000000000001" customHeight="1" x14ac:dyDescent="0.25">
      <c r="A7" s="60">
        <v>170502</v>
      </c>
      <c r="B7" s="85" t="s">
        <v>276</v>
      </c>
      <c r="C7" s="86" t="s">
        <v>128</v>
      </c>
      <c r="D7" s="74">
        <v>10</v>
      </c>
      <c r="E7" s="120">
        <v>2041</v>
      </c>
      <c r="F7" s="120">
        <v>143</v>
      </c>
      <c r="G7" s="61"/>
      <c r="H7" s="74">
        <v>5</v>
      </c>
      <c r="I7" s="109">
        <v>379.6</v>
      </c>
      <c r="J7" s="74">
        <v>4</v>
      </c>
      <c r="K7" s="109">
        <v>510.25</v>
      </c>
      <c r="L7" s="74">
        <v>0</v>
      </c>
      <c r="M7" s="74">
        <v>1</v>
      </c>
      <c r="N7" s="63"/>
      <c r="O7" s="78">
        <v>21.64750957854406</v>
      </c>
      <c r="P7" s="78">
        <v>18.623076923076923</v>
      </c>
      <c r="Q7" s="78">
        <v>27.98165137614679</v>
      </c>
      <c r="R7" s="75">
        <v>25.84</v>
      </c>
      <c r="S7" s="78">
        <v>12.188888888888888</v>
      </c>
      <c r="T7" s="78">
        <v>11.265116279069767</v>
      </c>
      <c r="U7" s="78">
        <v>16.97948717948718</v>
      </c>
      <c r="V7" s="75">
        <v>21.656626506024097</v>
      </c>
      <c r="W7" s="78">
        <v>10.222222222222221</v>
      </c>
      <c r="X7" s="78">
        <v>5.8181818181818183</v>
      </c>
      <c r="Y7" s="78">
        <v>9.25</v>
      </c>
      <c r="Z7" s="75">
        <v>13.181818181818182</v>
      </c>
      <c r="AA7" s="59"/>
    </row>
    <row r="8" spans="1:27" s="62" customFormat="1" ht="17.100000000000001" customHeight="1" x14ac:dyDescent="0.25">
      <c r="A8" s="60">
        <v>170503</v>
      </c>
      <c r="B8" s="85" t="s">
        <v>276</v>
      </c>
      <c r="C8" s="86" t="s">
        <v>129</v>
      </c>
      <c r="D8" s="74">
        <v>32</v>
      </c>
      <c r="E8" s="120">
        <v>3834</v>
      </c>
      <c r="F8" s="120">
        <v>298</v>
      </c>
      <c r="G8" s="61"/>
      <c r="H8" s="74">
        <v>8</v>
      </c>
      <c r="I8" s="109">
        <v>442</v>
      </c>
      <c r="J8" s="74">
        <v>6</v>
      </c>
      <c r="K8" s="109">
        <v>639</v>
      </c>
      <c r="L8" s="74">
        <v>0</v>
      </c>
      <c r="M8" s="74">
        <v>1</v>
      </c>
      <c r="N8" s="63"/>
      <c r="O8" s="78">
        <v>25.281645569620252</v>
      </c>
      <c r="P8" s="78">
        <v>20.541772151898734</v>
      </c>
      <c r="Q8" s="78">
        <v>29.342657342657343</v>
      </c>
      <c r="R8" s="75">
        <v>25.547987616099071</v>
      </c>
      <c r="S8" s="78">
        <v>11.68944099378882</v>
      </c>
      <c r="T8" s="78">
        <v>16.290229885057471</v>
      </c>
      <c r="U8" s="78">
        <v>13.434782608695652</v>
      </c>
      <c r="V8" s="75">
        <v>16.427692307692308</v>
      </c>
      <c r="W8" s="78">
        <v>15.2</v>
      </c>
      <c r="X8" s="78">
        <v>8.8076923076923084</v>
      </c>
      <c r="Y8" s="78">
        <v>12.352941176470589</v>
      </c>
      <c r="Z8" s="75">
        <v>16</v>
      </c>
      <c r="AA8" s="59"/>
    </row>
    <row r="9" spans="1:27" s="62" customFormat="1" ht="17.100000000000001" customHeight="1" x14ac:dyDescent="0.25">
      <c r="A9" s="60">
        <v>170504</v>
      </c>
      <c r="B9" s="85" t="s">
        <v>276</v>
      </c>
      <c r="C9" s="86" t="s">
        <v>130</v>
      </c>
      <c r="D9" s="74">
        <v>23</v>
      </c>
      <c r="E9" s="120">
        <v>3354</v>
      </c>
      <c r="F9" s="120">
        <v>264</v>
      </c>
      <c r="G9" s="61"/>
      <c r="H9" s="74">
        <v>9</v>
      </c>
      <c r="I9" s="109">
        <v>343.33333333333331</v>
      </c>
      <c r="J9" s="74">
        <v>6</v>
      </c>
      <c r="K9" s="109">
        <v>559</v>
      </c>
      <c r="L9" s="74">
        <v>0</v>
      </c>
      <c r="M9" s="74">
        <v>1</v>
      </c>
      <c r="N9" s="63"/>
      <c r="O9" s="78">
        <v>23.028753993610223</v>
      </c>
      <c r="P9" s="78">
        <v>19.09771986970684</v>
      </c>
      <c r="Q9" s="78">
        <v>27.1740614334471</v>
      </c>
      <c r="R9" s="75">
        <v>27.205387205387204</v>
      </c>
      <c r="S9" s="78">
        <v>11.286184210526315</v>
      </c>
      <c r="T9" s="78">
        <v>9.7365079365079357</v>
      </c>
      <c r="U9" s="78">
        <v>16.974276527331188</v>
      </c>
      <c r="V9" s="75">
        <v>17.544827586206896</v>
      </c>
      <c r="W9" s="78">
        <v>16</v>
      </c>
      <c r="X9" s="78">
        <v>8.9230769230769234</v>
      </c>
      <c r="Y9" s="78">
        <v>16.222222222222221</v>
      </c>
      <c r="Z9" s="75">
        <v>14.666666666666666</v>
      </c>
      <c r="AA9" s="59"/>
    </row>
    <row r="10" spans="1:27" s="87" customFormat="1" ht="17.100000000000001" customHeight="1" x14ac:dyDescent="0.25">
      <c r="A10" s="60">
        <v>170505</v>
      </c>
      <c r="B10" s="85" t="s">
        <v>276</v>
      </c>
      <c r="C10" s="86" t="s">
        <v>131</v>
      </c>
      <c r="D10" s="74">
        <v>22</v>
      </c>
      <c r="E10" s="120">
        <v>3528</v>
      </c>
      <c r="F10" s="120">
        <v>179</v>
      </c>
      <c r="G10" s="61"/>
      <c r="H10" s="74">
        <v>10</v>
      </c>
      <c r="I10" s="109">
        <v>334.9</v>
      </c>
      <c r="J10" s="74">
        <v>6</v>
      </c>
      <c r="K10" s="109">
        <v>588</v>
      </c>
      <c r="L10" s="74">
        <v>0</v>
      </c>
      <c r="M10" s="74">
        <v>1</v>
      </c>
      <c r="N10" s="63"/>
      <c r="O10" s="78">
        <v>18.985200845665961</v>
      </c>
      <c r="P10" s="78">
        <v>15.665406427221171</v>
      </c>
      <c r="Q10" s="78">
        <v>25.293670886075951</v>
      </c>
      <c r="R10" s="75">
        <v>20.351162790697675</v>
      </c>
      <c r="S10" s="78">
        <v>10.591194968553459</v>
      </c>
      <c r="T10" s="78">
        <v>9.3433734939759034</v>
      </c>
      <c r="U10" s="78">
        <v>15.795180722891565</v>
      </c>
      <c r="V10" s="75">
        <v>18.349206349206348</v>
      </c>
      <c r="W10" s="78">
        <v>7.2857142857142856</v>
      </c>
      <c r="X10" s="78">
        <v>0</v>
      </c>
      <c r="Y10" s="78">
        <v>0</v>
      </c>
      <c r="Z10" s="75">
        <v>0</v>
      </c>
      <c r="AA10" s="59"/>
    </row>
    <row r="11" spans="1:27" s="62" customFormat="1" ht="17.100000000000001" customHeight="1" x14ac:dyDescent="0.25">
      <c r="A11" s="60">
        <v>170506</v>
      </c>
      <c r="B11" s="85" t="s">
        <v>276</v>
      </c>
      <c r="C11" s="86" t="s">
        <v>132</v>
      </c>
      <c r="D11" s="74">
        <v>20</v>
      </c>
      <c r="E11" s="120">
        <v>8216</v>
      </c>
      <c r="F11" s="120">
        <v>580</v>
      </c>
      <c r="G11" s="61"/>
      <c r="H11" s="74">
        <v>12</v>
      </c>
      <c r="I11" s="109">
        <v>636.33333333333337</v>
      </c>
      <c r="J11" s="74">
        <v>11</v>
      </c>
      <c r="K11" s="109">
        <v>746.90909090909088</v>
      </c>
      <c r="L11" s="74">
        <v>1</v>
      </c>
      <c r="M11" s="74">
        <v>1</v>
      </c>
      <c r="N11" s="63"/>
      <c r="O11" s="78">
        <v>27.265060240963855</v>
      </c>
      <c r="P11" s="78">
        <v>25.084870848708487</v>
      </c>
      <c r="Q11" s="78">
        <v>29.944055944055943</v>
      </c>
      <c r="R11" s="75">
        <v>33.13358778625954</v>
      </c>
      <c r="S11" s="78">
        <v>14.581352833638025</v>
      </c>
      <c r="T11" s="78">
        <v>9.9177101967799643</v>
      </c>
      <c r="U11" s="78">
        <v>16.296523517382415</v>
      </c>
      <c r="V11" s="75">
        <v>17.239669421487605</v>
      </c>
      <c r="W11" s="78">
        <v>14.307692307692308</v>
      </c>
      <c r="X11" s="78">
        <v>10.4</v>
      </c>
      <c r="Y11" s="78">
        <v>11.545454545454545</v>
      </c>
      <c r="Z11" s="75">
        <v>30.4</v>
      </c>
      <c r="AA11" s="59"/>
    </row>
    <row r="12" spans="1:27" s="62" customFormat="1" ht="17.100000000000001" customHeight="1" x14ac:dyDescent="0.25">
      <c r="A12" s="60">
        <v>170507</v>
      </c>
      <c r="B12" s="85" t="s">
        <v>276</v>
      </c>
      <c r="C12" s="86" t="s">
        <v>133</v>
      </c>
      <c r="D12" s="74">
        <v>41</v>
      </c>
      <c r="E12" s="120">
        <v>3965</v>
      </c>
      <c r="F12" s="120">
        <v>326</v>
      </c>
      <c r="G12" s="61"/>
      <c r="H12" s="74">
        <v>10</v>
      </c>
      <c r="I12" s="109">
        <v>363.9</v>
      </c>
      <c r="J12" s="74">
        <v>7</v>
      </c>
      <c r="K12" s="109">
        <v>566.42857142857144</v>
      </c>
      <c r="L12" s="74">
        <v>0</v>
      </c>
      <c r="M12" s="74">
        <v>1</v>
      </c>
      <c r="N12" s="63"/>
      <c r="O12" s="78">
        <v>20.243644067796609</v>
      </c>
      <c r="P12" s="78">
        <v>19.265882352941176</v>
      </c>
      <c r="Q12" s="78">
        <v>24.640109890109891</v>
      </c>
      <c r="R12" s="75">
        <v>21.621076233183857</v>
      </c>
      <c r="S12" s="78">
        <v>11.607954545454545</v>
      </c>
      <c r="T12" s="78">
        <v>10.144171779141104</v>
      </c>
      <c r="U12" s="78">
        <v>14.116477272727273</v>
      </c>
      <c r="V12" s="75">
        <v>17.840840840840841</v>
      </c>
      <c r="W12" s="78">
        <v>9.0714285714285712</v>
      </c>
      <c r="X12" s="78">
        <v>0</v>
      </c>
      <c r="Y12" s="78">
        <v>0</v>
      </c>
      <c r="Z12" s="75">
        <v>14.888888888888889</v>
      </c>
      <c r="AA12" s="59"/>
    </row>
    <row r="13" spans="1:27" s="62" customFormat="1" ht="17.100000000000001" customHeight="1" x14ac:dyDescent="0.25">
      <c r="A13" s="60">
        <v>170508</v>
      </c>
      <c r="B13" s="85" t="s">
        <v>277</v>
      </c>
      <c r="C13" s="86" t="s">
        <v>134</v>
      </c>
      <c r="D13" s="74">
        <v>1</v>
      </c>
      <c r="E13" s="120">
        <v>18544</v>
      </c>
      <c r="F13" s="120">
        <v>1863</v>
      </c>
      <c r="G13" s="61"/>
      <c r="H13" s="74">
        <v>12</v>
      </c>
      <c r="I13" s="109">
        <v>1390.0833333333333</v>
      </c>
      <c r="J13" s="74">
        <v>13</v>
      </c>
      <c r="K13" s="109">
        <v>1426.4615384615386</v>
      </c>
      <c r="L13" s="74">
        <v>2</v>
      </c>
      <c r="M13" s="74">
        <v>0</v>
      </c>
      <c r="N13" s="63"/>
      <c r="O13" s="78">
        <v>38.96551724137931</v>
      </c>
      <c r="P13" s="78">
        <v>34.260387811634352</v>
      </c>
      <c r="Q13" s="78">
        <v>44.057692307692307</v>
      </c>
      <c r="R13" s="75">
        <v>44.547747747747749</v>
      </c>
      <c r="S13" s="78">
        <v>19.536023054755042</v>
      </c>
      <c r="T13" s="78">
        <v>16.424960505529224</v>
      </c>
      <c r="U13" s="78">
        <v>24.330914368650216</v>
      </c>
      <c r="V13" s="75">
        <v>27.299852289512554</v>
      </c>
      <c r="W13" s="78">
        <v>19.938596491228068</v>
      </c>
      <c r="X13" s="78">
        <v>13.3109243697479</v>
      </c>
      <c r="Y13" s="78">
        <v>26.35</v>
      </c>
      <c r="Z13" s="75">
        <v>25.73076923076923</v>
      </c>
      <c r="AA13" s="59"/>
    </row>
    <row r="14" spans="1:27" s="62" customFormat="1" ht="17.100000000000001" customHeight="1" x14ac:dyDescent="0.25">
      <c r="A14" s="60">
        <v>170509</v>
      </c>
      <c r="B14" s="85" t="s">
        <v>277</v>
      </c>
      <c r="C14" s="86" t="s">
        <v>135</v>
      </c>
      <c r="D14" s="74">
        <v>1</v>
      </c>
      <c r="E14" s="120">
        <v>20338</v>
      </c>
      <c r="F14" s="120">
        <v>2359</v>
      </c>
      <c r="G14" s="61"/>
      <c r="H14" s="74">
        <v>14</v>
      </c>
      <c r="I14" s="109">
        <v>1284.2142857142858</v>
      </c>
      <c r="J14" s="74">
        <v>14</v>
      </c>
      <c r="K14" s="109">
        <v>1452.7142857142858</v>
      </c>
      <c r="L14" s="74">
        <v>3</v>
      </c>
      <c r="M14" s="74">
        <v>0</v>
      </c>
      <c r="N14" s="63"/>
      <c r="O14" s="78">
        <v>37.742732558139537</v>
      </c>
      <c r="P14" s="78">
        <v>36.402797202797203</v>
      </c>
      <c r="Q14" s="78">
        <v>44.690048939641109</v>
      </c>
      <c r="R14" s="75">
        <v>43.638719512195124</v>
      </c>
      <c r="S14" s="78">
        <v>18.319371727748692</v>
      </c>
      <c r="T14" s="78">
        <v>13.409952606635072</v>
      </c>
      <c r="U14" s="78">
        <v>22.453846153846154</v>
      </c>
      <c r="V14" s="75">
        <v>25.70077720207254</v>
      </c>
      <c r="W14" s="78">
        <v>28.387323943661972</v>
      </c>
      <c r="X14" s="78">
        <v>20.582781456953644</v>
      </c>
      <c r="Y14" s="78">
        <v>33.669421487603309</v>
      </c>
      <c r="Z14" s="75">
        <v>29.986013986013987</v>
      </c>
      <c r="AA14" s="59"/>
    </row>
    <row r="15" spans="1:27" s="62" customFormat="1" ht="17.100000000000001" customHeight="1" x14ac:dyDescent="0.25">
      <c r="A15" s="60">
        <v>170510</v>
      </c>
      <c r="B15" s="85" t="s">
        <v>276</v>
      </c>
      <c r="C15" s="86" t="s">
        <v>136</v>
      </c>
      <c r="D15" s="74">
        <v>17</v>
      </c>
      <c r="E15" s="120">
        <v>2140</v>
      </c>
      <c r="F15" s="120">
        <v>120</v>
      </c>
      <c r="G15" s="61"/>
      <c r="H15" s="74">
        <v>5</v>
      </c>
      <c r="I15" s="109">
        <v>404</v>
      </c>
      <c r="J15" s="74">
        <v>4</v>
      </c>
      <c r="K15" s="109">
        <v>535</v>
      </c>
      <c r="L15" s="74">
        <v>0</v>
      </c>
      <c r="M15" s="74">
        <v>1</v>
      </c>
      <c r="N15" s="63"/>
      <c r="O15" s="78">
        <v>18.5</v>
      </c>
      <c r="P15" s="78">
        <v>19.506787330316744</v>
      </c>
      <c r="Q15" s="78">
        <v>24.452261306532662</v>
      </c>
      <c r="R15" s="75">
        <v>20.658986175115206</v>
      </c>
      <c r="S15" s="78">
        <v>9.0432692307692299</v>
      </c>
      <c r="T15" s="78">
        <v>6.732057416267943</v>
      </c>
      <c r="U15" s="78">
        <v>13.190909090909091</v>
      </c>
      <c r="V15" s="75">
        <v>16.55665024630542</v>
      </c>
      <c r="W15" s="78">
        <v>5.166666666666667</v>
      </c>
      <c r="X15" s="78">
        <v>0</v>
      </c>
      <c r="Y15" s="78">
        <v>0</v>
      </c>
      <c r="Z15" s="75">
        <v>0</v>
      </c>
      <c r="AA15" s="59"/>
    </row>
    <row r="16" spans="1:27" s="62" customFormat="1" ht="17.100000000000001" customHeight="1" x14ac:dyDescent="0.25">
      <c r="A16" s="60">
        <v>170511</v>
      </c>
      <c r="B16" s="85" t="s">
        <v>276</v>
      </c>
      <c r="C16" s="86" t="s">
        <v>137</v>
      </c>
      <c r="D16" s="74">
        <v>14</v>
      </c>
      <c r="E16" s="120">
        <v>4804</v>
      </c>
      <c r="F16" s="120">
        <v>287</v>
      </c>
      <c r="G16" s="61"/>
      <c r="H16" s="74">
        <v>8</v>
      </c>
      <c r="I16" s="109">
        <v>564.625</v>
      </c>
      <c r="J16" s="74">
        <v>5</v>
      </c>
      <c r="K16" s="109">
        <v>960.8</v>
      </c>
      <c r="L16" s="74">
        <v>0</v>
      </c>
      <c r="M16" s="74">
        <v>0</v>
      </c>
      <c r="N16" s="63"/>
      <c r="O16" s="78">
        <v>35.943333333333335</v>
      </c>
      <c r="P16" s="78">
        <v>33.239583333333336</v>
      </c>
      <c r="Q16" s="78">
        <v>36.205882352941174</v>
      </c>
      <c r="R16" s="75">
        <v>39.006557377049184</v>
      </c>
      <c r="S16" s="78">
        <v>15.024390243902438</v>
      </c>
      <c r="T16" s="78">
        <v>13.354098360655737</v>
      </c>
      <c r="U16" s="78">
        <v>15.360655737704919</v>
      </c>
      <c r="V16" s="75">
        <v>21.774193548387096</v>
      </c>
      <c r="W16" s="78">
        <v>0</v>
      </c>
      <c r="X16" s="78">
        <v>0</v>
      </c>
      <c r="Y16" s="78">
        <v>0</v>
      </c>
      <c r="Z16" s="75">
        <v>0</v>
      </c>
      <c r="AA16" s="59"/>
    </row>
    <row r="17" spans="1:27" s="62" customFormat="1" ht="17.100000000000001" customHeight="1" x14ac:dyDescent="0.25">
      <c r="A17" s="60">
        <v>170512</v>
      </c>
      <c r="B17" s="85" t="s">
        <v>276</v>
      </c>
      <c r="C17" s="86" t="s">
        <v>138</v>
      </c>
      <c r="D17" s="74">
        <v>11</v>
      </c>
      <c r="E17" s="120">
        <v>3088</v>
      </c>
      <c r="F17" s="120">
        <v>237</v>
      </c>
      <c r="G17" s="61"/>
      <c r="H17" s="74">
        <v>5</v>
      </c>
      <c r="I17" s="109">
        <v>570.20000000000005</v>
      </c>
      <c r="J17" s="74">
        <v>5</v>
      </c>
      <c r="K17" s="109">
        <v>617.6</v>
      </c>
      <c r="L17" s="74">
        <v>0</v>
      </c>
      <c r="M17" s="74">
        <v>1</v>
      </c>
      <c r="N17" s="63"/>
      <c r="O17" s="78">
        <v>24.238866396761132</v>
      </c>
      <c r="P17" s="78">
        <v>24.046413502109704</v>
      </c>
      <c r="Q17" s="78">
        <v>27.235741444866921</v>
      </c>
      <c r="R17" s="75">
        <v>31.91919191919192</v>
      </c>
      <c r="S17" s="78">
        <v>12</v>
      </c>
      <c r="T17" s="78">
        <v>9.02491103202847</v>
      </c>
      <c r="U17" s="78">
        <v>17.487544483985765</v>
      </c>
      <c r="V17" s="75">
        <v>18.992395437262356</v>
      </c>
      <c r="W17" s="78">
        <v>11.272727272727273</v>
      </c>
      <c r="X17" s="78">
        <v>6.5217391304347823</v>
      </c>
      <c r="Y17" s="78">
        <v>12.470588235294118</v>
      </c>
      <c r="Z17" s="75">
        <v>11.2</v>
      </c>
      <c r="AA17" s="59"/>
    </row>
    <row r="18" spans="1:27" s="62" customFormat="1" ht="17.100000000000001" customHeight="1" x14ac:dyDescent="0.25">
      <c r="A18" s="60">
        <v>170513</v>
      </c>
      <c r="B18" s="85" t="s">
        <v>277</v>
      </c>
      <c r="C18" s="86" t="s">
        <v>139</v>
      </c>
      <c r="D18" s="74">
        <v>1</v>
      </c>
      <c r="E18" s="120">
        <v>22697</v>
      </c>
      <c r="F18" s="120">
        <v>2689</v>
      </c>
      <c r="G18" s="61"/>
      <c r="H18" s="74">
        <v>14</v>
      </c>
      <c r="I18" s="109">
        <v>1429.1428571428571</v>
      </c>
      <c r="J18" s="74">
        <v>15</v>
      </c>
      <c r="K18" s="109">
        <v>1513.1333333333334</v>
      </c>
      <c r="L18" s="74">
        <v>3</v>
      </c>
      <c r="M18" s="74">
        <v>0</v>
      </c>
      <c r="N18" s="63"/>
      <c r="O18" s="78">
        <v>44.383703703703702</v>
      </c>
      <c r="P18" s="78">
        <v>46.017830609212481</v>
      </c>
      <c r="Q18" s="78">
        <v>53.020066889632105</v>
      </c>
      <c r="R18" s="75">
        <v>53.77195945945946</v>
      </c>
      <c r="S18" s="78">
        <v>15.96774193548387</v>
      </c>
      <c r="T18" s="78">
        <v>12.193313953488373</v>
      </c>
      <c r="U18" s="78">
        <v>17.857812500000001</v>
      </c>
      <c r="V18" s="75">
        <v>22.209230769230768</v>
      </c>
      <c r="W18" s="78">
        <v>36.700598802395213</v>
      </c>
      <c r="X18" s="78">
        <v>31.080924855491329</v>
      </c>
      <c r="Y18" s="78">
        <v>41.068702290076338</v>
      </c>
      <c r="Z18" s="75">
        <v>47.841772151898731</v>
      </c>
      <c r="AA18" s="59"/>
    </row>
    <row r="19" spans="1:27" s="62" customFormat="1" ht="17.100000000000001" customHeight="1" x14ac:dyDescent="0.25">
      <c r="A19" s="60">
        <v>170514</v>
      </c>
      <c r="B19" s="85" t="s">
        <v>276</v>
      </c>
      <c r="C19" s="86" t="s">
        <v>140</v>
      </c>
      <c r="D19" s="74">
        <v>55</v>
      </c>
      <c r="E19" s="120">
        <v>5921</v>
      </c>
      <c r="F19" s="120">
        <v>506</v>
      </c>
      <c r="G19" s="61"/>
      <c r="H19" s="74">
        <v>11</v>
      </c>
      <c r="I19" s="109">
        <v>492.27272727272725</v>
      </c>
      <c r="J19" s="74">
        <v>8</v>
      </c>
      <c r="K19" s="109">
        <v>740.125</v>
      </c>
      <c r="L19" s="74">
        <v>0</v>
      </c>
      <c r="M19" s="74">
        <v>1</v>
      </c>
      <c r="N19" s="63"/>
      <c r="O19" s="78">
        <v>23.829166666666666</v>
      </c>
      <c r="P19" s="78">
        <v>18.377952755905511</v>
      </c>
      <c r="Q19" s="78">
        <v>26.506726457399104</v>
      </c>
      <c r="R19" s="75">
        <v>28.334061135371179</v>
      </c>
      <c r="S19" s="78">
        <v>13.402843601895734</v>
      </c>
      <c r="T19" s="78">
        <v>11.293398533007334</v>
      </c>
      <c r="U19" s="78">
        <v>17.857487922705314</v>
      </c>
      <c r="V19" s="75">
        <v>22.513715710723194</v>
      </c>
      <c r="W19" s="78">
        <v>19.899999999999999</v>
      </c>
      <c r="X19" s="78">
        <v>9.48</v>
      </c>
      <c r="Y19" s="78">
        <v>17.368421052631579</v>
      </c>
      <c r="Z19" s="75">
        <v>17.526315789473685</v>
      </c>
      <c r="AA19" s="59"/>
    </row>
    <row r="20" spans="1:27" s="62" customFormat="1" ht="17.100000000000001" customHeight="1" x14ac:dyDescent="0.25">
      <c r="A20" s="60">
        <v>170515</v>
      </c>
      <c r="B20" s="85" t="s">
        <v>277</v>
      </c>
      <c r="C20" s="86" t="s">
        <v>141</v>
      </c>
      <c r="D20" s="74">
        <v>1</v>
      </c>
      <c r="E20" s="120">
        <v>20913</v>
      </c>
      <c r="F20" s="120">
        <v>2732</v>
      </c>
      <c r="G20" s="61"/>
      <c r="H20" s="74">
        <v>13</v>
      </c>
      <c r="I20" s="109">
        <v>1398.5384615384614</v>
      </c>
      <c r="J20" s="74">
        <v>14</v>
      </c>
      <c r="K20" s="109">
        <v>1493.7857142857142</v>
      </c>
      <c r="L20" s="74">
        <v>3</v>
      </c>
      <c r="M20" s="74">
        <v>0</v>
      </c>
      <c r="N20" s="63"/>
      <c r="O20" s="78">
        <v>43.453731343283579</v>
      </c>
      <c r="P20" s="78">
        <v>43.694357366771158</v>
      </c>
      <c r="Q20" s="78">
        <v>49.151162790697676</v>
      </c>
      <c r="R20" s="75">
        <v>44.745562130177518</v>
      </c>
      <c r="S20" s="78">
        <v>21.206632653061224</v>
      </c>
      <c r="T20" s="78">
        <v>19.606683804627249</v>
      </c>
      <c r="U20" s="78">
        <v>23.263227513227513</v>
      </c>
      <c r="V20" s="75">
        <v>27.332880434782609</v>
      </c>
      <c r="W20" s="78">
        <v>31.568000000000001</v>
      </c>
      <c r="X20" s="78">
        <v>24.907563025210084</v>
      </c>
      <c r="Y20" s="78">
        <v>28.5</v>
      </c>
      <c r="Z20" s="75">
        <v>31.673333333333332</v>
      </c>
      <c r="AA20" s="59"/>
    </row>
    <row r="21" spans="1:27" s="62" customFormat="1" ht="17.100000000000001" customHeight="1" x14ac:dyDescent="0.25">
      <c r="A21" s="60">
        <v>170516</v>
      </c>
      <c r="B21" s="85" t="s">
        <v>276</v>
      </c>
      <c r="C21" s="86" t="s">
        <v>142</v>
      </c>
      <c r="D21" s="74">
        <v>10</v>
      </c>
      <c r="E21" s="120">
        <v>1848</v>
      </c>
      <c r="F21" s="120">
        <v>167</v>
      </c>
      <c r="G21" s="61"/>
      <c r="H21" s="74">
        <v>5</v>
      </c>
      <c r="I21" s="109">
        <v>336.2</v>
      </c>
      <c r="J21" s="74">
        <v>4</v>
      </c>
      <c r="K21" s="109">
        <v>462</v>
      </c>
      <c r="L21" s="74">
        <v>0</v>
      </c>
      <c r="M21" s="74">
        <v>1</v>
      </c>
      <c r="N21" s="63"/>
      <c r="O21" s="78">
        <v>21.306306306306308</v>
      </c>
      <c r="P21" s="78">
        <v>21.047619047619047</v>
      </c>
      <c r="Q21" s="78">
        <v>24.044334975369459</v>
      </c>
      <c r="R21" s="75">
        <v>24.589595375722542</v>
      </c>
      <c r="S21" s="78">
        <v>11.566666666666666</v>
      </c>
      <c r="T21" s="78">
        <v>10.189189189189189</v>
      </c>
      <c r="U21" s="78">
        <v>16.104972375690608</v>
      </c>
      <c r="V21" s="75">
        <v>19.548223350253807</v>
      </c>
      <c r="W21" s="78">
        <v>10.083333333333334</v>
      </c>
      <c r="X21" s="78">
        <v>7.2222222222222223</v>
      </c>
      <c r="Y21" s="78">
        <v>12.555555555555555</v>
      </c>
      <c r="Z21" s="75">
        <v>13.5</v>
      </c>
      <c r="AA21" s="59"/>
    </row>
    <row r="22" spans="1:27" s="62" customFormat="1" ht="17.100000000000001" customHeight="1" x14ac:dyDescent="0.25">
      <c r="A22" s="60">
        <v>170517</v>
      </c>
      <c r="B22" s="85" t="s">
        <v>276</v>
      </c>
      <c r="C22" s="86" t="s">
        <v>143</v>
      </c>
      <c r="D22" s="74">
        <v>11</v>
      </c>
      <c r="E22" s="120">
        <v>9940</v>
      </c>
      <c r="F22" s="120">
        <v>1110</v>
      </c>
      <c r="G22" s="61"/>
      <c r="H22" s="74">
        <v>12</v>
      </c>
      <c r="I22" s="109">
        <v>735.83333333333337</v>
      </c>
      <c r="J22" s="74">
        <v>8</v>
      </c>
      <c r="K22" s="109">
        <v>1242.5</v>
      </c>
      <c r="L22" s="74">
        <v>1</v>
      </c>
      <c r="M22" s="74">
        <v>1</v>
      </c>
      <c r="N22" s="63"/>
      <c r="O22" s="78">
        <v>30.088850174216027</v>
      </c>
      <c r="P22" s="78">
        <v>27.439862542955325</v>
      </c>
      <c r="Q22" s="78">
        <v>34.469428007889547</v>
      </c>
      <c r="R22" s="75">
        <v>33.43694493783304</v>
      </c>
      <c r="S22" s="78">
        <v>16.478155339805824</v>
      </c>
      <c r="T22" s="78">
        <v>12.883597883597883</v>
      </c>
      <c r="U22" s="78">
        <v>17.937329700272478</v>
      </c>
      <c r="V22" s="75">
        <v>20.049504950495049</v>
      </c>
      <c r="W22" s="78">
        <v>22.670731707317074</v>
      </c>
      <c r="X22" s="78">
        <v>14.513888888888889</v>
      </c>
      <c r="Y22" s="78">
        <v>21.666666666666668</v>
      </c>
      <c r="Z22" s="75">
        <v>21.616666666666667</v>
      </c>
      <c r="AA22" s="59"/>
    </row>
    <row r="23" spans="1:27" s="62" customFormat="1" ht="17.100000000000001" customHeight="1" x14ac:dyDescent="0.25">
      <c r="A23" s="60">
        <v>170518</v>
      </c>
      <c r="B23" s="85" t="s">
        <v>276</v>
      </c>
      <c r="C23" s="86" t="s">
        <v>144</v>
      </c>
      <c r="D23" s="74">
        <v>19</v>
      </c>
      <c r="E23" s="120">
        <v>2148</v>
      </c>
      <c r="F23" s="120">
        <v>102</v>
      </c>
      <c r="G23" s="61"/>
      <c r="H23" s="74">
        <v>6</v>
      </c>
      <c r="I23" s="109">
        <v>341</v>
      </c>
      <c r="J23" s="74">
        <v>4</v>
      </c>
      <c r="K23" s="109">
        <v>537</v>
      </c>
      <c r="L23" s="74">
        <v>0</v>
      </c>
      <c r="M23" s="74">
        <v>1</v>
      </c>
      <c r="N23" s="63"/>
      <c r="O23" s="78">
        <v>22.184300341296929</v>
      </c>
      <c r="P23" s="78">
        <v>19.547368421052632</v>
      </c>
      <c r="Q23" s="78">
        <v>33.836257309941523</v>
      </c>
      <c r="R23" s="75">
        <v>28.236111111111111</v>
      </c>
      <c r="S23" s="78">
        <v>11.275109170305678</v>
      </c>
      <c r="T23" s="78">
        <v>10.260089686098654</v>
      </c>
      <c r="U23" s="78">
        <v>15.32258064516129</v>
      </c>
      <c r="V23" s="75">
        <v>18.571428571428573</v>
      </c>
      <c r="W23" s="78">
        <v>6</v>
      </c>
      <c r="X23" s="78">
        <v>5.25</v>
      </c>
      <c r="Y23" s="78">
        <v>8.1</v>
      </c>
      <c r="Z23" s="75">
        <v>4.875</v>
      </c>
      <c r="AA23" s="59"/>
    </row>
    <row r="24" spans="1:27" s="62" customFormat="1" ht="17.100000000000001" customHeight="1" x14ac:dyDescent="0.25">
      <c r="A24" s="60">
        <v>170519</v>
      </c>
      <c r="B24" s="85" t="s">
        <v>276</v>
      </c>
      <c r="C24" s="86" t="s">
        <v>145</v>
      </c>
      <c r="D24" s="74">
        <v>16</v>
      </c>
      <c r="E24" s="120">
        <v>1748</v>
      </c>
      <c r="F24" s="120">
        <v>108</v>
      </c>
      <c r="G24" s="61"/>
      <c r="H24" s="74">
        <v>5</v>
      </c>
      <c r="I24" s="109">
        <v>328</v>
      </c>
      <c r="J24" s="74">
        <v>4</v>
      </c>
      <c r="K24" s="109">
        <v>437</v>
      </c>
      <c r="L24" s="74">
        <v>0</v>
      </c>
      <c r="M24" s="74">
        <v>1</v>
      </c>
      <c r="N24" s="63"/>
      <c r="O24" s="78">
        <v>19.724</v>
      </c>
      <c r="P24" s="78">
        <v>21.136363636363637</v>
      </c>
      <c r="Q24" s="78">
        <v>24.561320754716981</v>
      </c>
      <c r="R24" s="75">
        <v>23.778846153846153</v>
      </c>
      <c r="S24" s="78">
        <v>10.40990990990991</v>
      </c>
      <c r="T24" s="78">
        <v>9.1352657004830924</v>
      </c>
      <c r="U24" s="78">
        <v>15.457943925233645</v>
      </c>
      <c r="V24" s="75">
        <v>22.524509803921568</v>
      </c>
      <c r="W24" s="78">
        <v>9.6666666666666661</v>
      </c>
      <c r="X24" s="78">
        <v>4.8461538461538458</v>
      </c>
      <c r="Y24" s="78">
        <v>14</v>
      </c>
      <c r="Z24" s="75">
        <v>9.5714285714285712</v>
      </c>
      <c r="AA24" s="59"/>
    </row>
    <row r="25" spans="1:27" s="62" customFormat="1" ht="17.100000000000001" customHeight="1" x14ac:dyDescent="0.25">
      <c r="A25" s="60">
        <v>170520</v>
      </c>
      <c r="B25" s="85" t="s">
        <v>277</v>
      </c>
      <c r="C25" s="86" t="s">
        <v>146</v>
      </c>
      <c r="D25" s="74">
        <v>1</v>
      </c>
      <c r="E25" s="120">
        <v>6195</v>
      </c>
      <c r="F25" s="120">
        <v>903</v>
      </c>
      <c r="G25" s="61"/>
      <c r="H25" s="74">
        <v>4</v>
      </c>
      <c r="I25" s="109">
        <v>1323</v>
      </c>
      <c r="J25" s="74">
        <v>5</v>
      </c>
      <c r="K25" s="109">
        <v>1239</v>
      </c>
      <c r="L25" s="74">
        <v>1</v>
      </c>
      <c r="M25" s="74">
        <v>0</v>
      </c>
      <c r="N25" s="63"/>
      <c r="O25" s="78">
        <v>38.325000000000003</v>
      </c>
      <c r="P25" s="78">
        <v>31.405405405405407</v>
      </c>
      <c r="Q25" s="78">
        <v>41.827225130890049</v>
      </c>
      <c r="R25" s="75">
        <v>41.026041666666664</v>
      </c>
      <c r="S25" s="78">
        <v>15.217391304347826</v>
      </c>
      <c r="T25" s="78">
        <v>10.79245283018868</v>
      </c>
      <c r="U25" s="78">
        <v>13.73021582733813</v>
      </c>
      <c r="V25" s="75">
        <v>17.648221343873519</v>
      </c>
      <c r="W25" s="78">
        <v>21.531914893617021</v>
      </c>
      <c r="X25" s="78">
        <v>14.933333333333334</v>
      </c>
      <c r="Y25" s="78">
        <v>24.365853658536587</v>
      </c>
      <c r="Z25" s="75">
        <v>26.442307692307693</v>
      </c>
      <c r="AA25" s="59"/>
    </row>
    <row r="26" spans="1:27" s="83" customFormat="1" ht="17.100000000000001" customHeight="1" x14ac:dyDescent="0.25">
      <c r="A26" s="70"/>
      <c r="B26" s="70"/>
      <c r="C26" s="95" t="s">
        <v>10</v>
      </c>
      <c r="D26" s="70"/>
      <c r="E26" s="112"/>
      <c r="F26" s="112"/>
      <c r="G26" s="70"/>
      <c r="H26" s="70"/>
      <c r="I26" s="112"/>
      <c r="J26" s="70"/>
      <c r="K26" s="145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62"/>
    </row>
    <row r="27" spans="1:27" s="62" customFormat="1" ht="17.100000000000001" customHeight="1" x14ac:dyDescent="0.25">
      <c r="A27" s="60"/>
      <c r="B27" s="85" t="s">
        <v>277</v>
      </c>
      <c r="C27" s="88"/>
      <c r="D27" s="59"/>
      <c r="E27" s="119">
        <v>88687</v>
      </c>
      <c r="F27" s="119">
        <v>10546</v>
      </c>
      <c r="G27" s="60"/>
      <c r="H27" s="77">
        <v>57</v>
      </c>
      <c r="I27" s="109">
        <v>1370.8947368421052</v>
      </c>
      <c r="J27" s="89">
        <v>61</v>
      </c>
      <c r="K27" s="109">
        <v>1453.8852459016393</v>
      </c>
      <c r="L27" s="84">
        <v>12</v>
      </c>
      <c r="M27" s="84">
        <v>0</v>
      </c>
      <c r="N27" s="63"/>
      <c r="O27" s="78">
        <v>40.969387755102041</v>
      </c>
      <c r="P27" s="78">
        <v>39.253535353535355</v>
      </c>
      <c r="Q27" s="78">
        <v>47.250200803212849</v>
      </c>
      <c r="R27" s="75">
        <v>46.165855484837138</v>
      </c>
      <c r="S27" s="78">
        <v>18.472477064220183</v>
      </c>
      <c r="T27" s="78">
        <v>15.030548628428928</v>
      </c>
      <c r="U27" s="78">
        <v>21.352529430480434</v>
      </c>
      <c r="V27" s="75">
        <v>25.045660621761659</v>
      </c>
      <c r="W27" s="78">
        <v>29.228571428571428</v>
      </c>
      <c r="X27" s="78">
        <v>22.393890675241156</v>
      </c>
      <c r="Y27" s="78">
        <v>32.205374280230323</v>
      </c>
      <c r="Z27" s="75">
        <v>34.018121911037895</v>
      </c>
    </row>
    <row r="28" spans="1:27" s="62" customFormat="1" ht="17.100000000000001" customHeight="1" x14ac:dyDescent="0.25">
      <c r="A28" s="60"/>
      <c r="B28" s="85" t="s">
        <v>276</v>
      </c>
      <c r="C28" s="88"/>
      <c r="D28" s="59"/>
      <c r="E28" s="119">
        <v>65018</v>
      </c>
      <c r="F28" s="119">
        <v>5205</v>
      </c>
      <c r="G28" s="60"/>
      <c r="H28" s="77">
        <v>122</v>
      </c>
      <c r="I28" s="109">
        <v>490.27049180327867</v>
      </c>
      <c r="J28" s="89">
        <v>92</v>
      </c>
      <c r="K28" s="109">
        <v>706.71739130434787</v>
      </c>
      <c r="L28" s="84">
        <v>3</v>
      </c>
      <c r="M28" s="84">
        <v>4</v>
      </c>
      <c r="N28" s="63"/>
      <c r="O28" s="78">
        <v>24.628162816281627</v>
      </c>
      <c r="P28" s="78">
        <v>22.251684131736528</v>
      </c>
      <c r="Q28" s="78">
        <v>28.939042089985485</v>
      </c>
      <c r="R28" s="75">
        <v>28.026185280698275</v>
      </c>
      <c r="S28" s="78">
        <v>12.822696534234996</v>
      </c>
      <c r="T28" s="78">
        <v>11.132236568096626</v>
      </c>
      <c r="U28" s="78">
        <v>15.983140147523709</v>
      </c>
      <c r="V28" s="75">
        <v>19.087611972908018</v>
      </c>
      <c r="W28" s="78">
        <v>15.080459770114942</v>
      </c>
      <c r="X28" s="78">
        <v>9.8528301886792455</v>
      </c>
      <c r="Y28" s="78">
        <v>15.509345794392523</v>
      </c>
      <c r="Z28" s="75">
        <v>16.799196787148595</v>
      </c>
    </row>
    <row r="29" spans="1:27" s="62" customFormat="1" ht="17.100000000000001" customHeight="1" x14ac:dyDescent="0.25">
      <c r="A29" s="60"/>
      <c r="B29" s="57" t="s">
        <v>302</v>
      </c>
      <c r="C29" s="88"/>
      <c r="D29" s="59"/>
      <c r="E29" s="119">
        <v>153705</v>
      </c>
      <c r="F29" s="119">
        <v>15751</v>
      </c>
      <c r="G29" s="60"/>
      <c r="H29" s="77">
        <v>179</v>
      </c>
      <c r="I29" s="109">
        <v>770.69273743016765</v>
      </c>
      <c r="J29" s="89">
        <v>153</v>
      </c>
      <c r="K29" s="109">
        <v>1004.6078431372549</v>
      </c>
      <c r="L29" s="84">
        <v>15</v>
      </c>
      <c r="M29" s="84">
        <v>4</v>
      </c>
      <c r="N29" s="63"/>
      <c r="O29" s="78">
        <v>30.22625361620058</v>
      </c>
      <c r="P29" s="78">
        <v>28.325234544142411</v>
      </c>
      <c r="Q29" s="78">
        <v>35.173800082045673</v>
      </c>
      <c r="R29" s="75">
        <v>34.308739626556019</v>
      </c>
      <c r="S29" s="78">
        <v>15.131467133216695</v>
      </c>
      <c r="T29" s="78">
        <v>12.69350811485643</v>
      </c>
      <c r="U29" s="78">
        <v>18.122591277890468</v>
      </c>
      <c r="V29" s="75">
        <v>21.487932159165037</v>
      </c>
      <c r="W29" s="78">
        <v>24.914719626168225</v>
      </c>
      <c r="X29" s="78">
        <v>18.647125140924466</v>
      </c>
      <c r="Y29" s="78">
        <v>27.344217687074831</v>
      </c>
      <c r="Z29" s="75">
        <v>29.009345794392523</v>
      </c>
    </row>
    <row r="30" spans="1:27" x14ac:dyDescent="0.25">
      <c r="B30" s="28"/>
      <c r="D30" s="29"/>
      <c r="E30" s="113"/>
      <c r="F30" s="113"/>
      <c r="G30" s="29"/>
      <c r="H30" s="29"/>
      <c r="I30" s="113"/>
      <c r="J30" s="29"/>
      <c r="K30" s="14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x14ac:dyDescent="0.25">
      <c r="A31" s="25" t="str">
        <f>' Sacyl'!A43</f>
        <v>Fecha de corte : 01/01/2020</v>
      </c>
      <c r="B31" s="25"/>
      <c r="C31" s="25"/>
      <c r="D31" s="25"/>
      <c r="E31" s="114"/>
      <c r="F31" s="114"/>
      <c r="G31" s="67"/>
      <c r="H31" s="25"/>
      <c r="I31" s="114"/>
      <c r="J31" s="25"/>
      <c r="K31" s="147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7" x14ac:dyDescent="0.25">
      <c r="A32" s="73" t="s">
        <v>285</v>
      </c>
      <c r="B32" s="73"/>
      <c r="C32" s="73"/>
      <c r="D32" s="73"/>
      <c r="E32" s="115"/>
      <c r="F32" s="115"/>
      <c r="G32" s="73"/>
      <c r="H32" s="73"/>
      <c r="I32" s="115"/>
      <c r="J32" s="73"/>
      <c r="K32" s="148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x14ac:dyDescent="0.25">
      <c r="A33" s="73" t="s">
        <v>332</v>
      </c>
      <c r="B33" s="73"/>
      <c r="C33" s="73"/>
      <c r="D33" s="73"/>
      <c r="E33" s="115"/>
      <c r="F33" s="115"/>
      <c r="G33" s="73"/>
      <c r="H33" s="73"/>
      <c r="I33" s="115"/>
      <c r="J33" s="73"/>
      <c r="K33" s="148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x14ac:dyDescent="0.25">
      <c r="A34" s="73" t="s">
        <v>286</v>
      </c>
      <c r="B34" s="73"/>
      <c r="C34" s="73"/>
      <c r="D34" s="73"/>
      <c r="E34" s="115"/>
      <c r="F34" s="115"/>
      <c r="G34" s="73"/>
      <c r="H34" s="73"/>
      <c r="I34" s="115"/>
      <c r="J34" s="73"/>
      <c r="K34" s="148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x14ac:dyDescent="0.25">
      <c r="A35" s="73" t="s">
        <v>326</v>
      </c>
      <c r="B35" s="73"/>
      <c r="C35" s="73"/>
      <c r="D35" s="73"/>
      <c r="E35" s="115"/>
      <c r="F35" s="115"/>
      <c r="G35" s="73"/>
      <c r="H35" s="73"/>
      <c r="I35" s="115"/>
      <c r="J35" s="73"/>
      <c r="K35" s="148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x14ac:dyDescent="0.25">
      <c r="A36" s="73" t="s">
        <v>329</v>
      </c>
      <c r="B36" s="73"/>
      <c r="C36" s="73"/>
      <c r="D36" s="73"/>
      <c r="E36" s="115"/>
      <c r="F36" s="115"/>
      <c r="G36" s="73"/>
      <c r="H36" s="73"/>
      <c r="I36" s="115"/>
      <c r="J36" s="73"/>
      <c r="K36" s="148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s="90" customFormat="1" ht="15" customHeight="1" x14ac:dyDescent="0.25">
      <c r="A37" s="171" t="s">
        <v>331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2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ht="15" customHeight="1" x14ac:dyDescent="0.25">
      <c r="A38" s="171" t="s">
        <v>308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2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ht="15" customHeight="1" x14ac:dyDescent="0.25">
      <c r="A39" s="97" t="s">
        <v>309</v>
      </c>
      <c r="G39" s="3"/>
      <c r="K39" s="149"/>
    </row>
    <row r="40" spans="1:26" x14ac:dyDescent="0.25">
      <c r="A40" s="97" t="s">
        <v>306</v>
      </c>
      <c r="G40" s="3"/>
      <c r="K40" s="149"/>
    </row>
  </sheetData>
  <mergeCells count="11">
    <mergeCell ref="A37:Z37"/>
    <mergeCell ref="A38:Z38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showGridLines="0" topLeftCell="A7" zoomScale="80" zoomScaleNormal="80" workbookViewId="0">
      <selection activeCell="R49" sqref="R49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style="3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7.7109375" customWidth="1"/>
  </cols>
  <sheetData>
    <row r="1" spans="1:27" ht="21" x14ac:dyDescent="0.35">
      <c r="A1" s="48" t="s">
        <v>319</v>
      </c>
      <c r="C1" s="27"/>
    </row>
    <row r="2" spans="1:27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7" s="80" customFormat="1" ht="17.100000000000001" customHeight="1" x14ac:dyDescent="0.25">
      <c r="A6" s="57">
        <v>170601</v>
      </c>
      <c r="B6" s="57" t="s">
        <v>276</v>
      </c>
      <c r="C6" s="58" t="s">
        <v>147</v>
      </c>
      <c r="D6" s="74">
        <v>41</v>
      </c>
      <c r="E6" s="120">
        <v>12348</v>
      </c>
      <c r="F6" s="120">
        <v>1167</v>
      </c>
      <c r="G6" s="59"/>
      <c r="H6" s="74">
        <v>17</v>
      </c>
      <c r="I6" s="109">
        <v>657.70588235294122</v>
      </c>
      <c r="J6" s="74">
        <v>14</v>
      </c>
      <c r="K6" s="109">
        <v>882</v>
      </c>
      <c r="L6" s="74">
        <v>1</v>
      </c>
      <c r="M6" s="74">
        <v>1</v>
      </c>
      <c r="N6" s="59"/>
      <c r="O6" s="76">
        <v>23.024159663865547</v>
      </c>
      <c r="P6" s="76">
        <v>24.296629213483147</v>
      </c>
      <c r="Q6" s="76">
        <v>24.296629213483147</v>
      </c>
      <c r="R6" s="75">
        <v>23.979190751445088</v>
      </c>
      <c r="S6" s="76">
        <v>9.8739290085679308</v>
      </c>
      <c r="T6" s="76">
        <v>9.78125</v>
      </c>
      <c r="U6" s="76">
        <v>10.400479616306955</v>
      </c>
      <c r="V6" s="75">
        <v>14.003947368421052</v>
      </c>
      <c r="W6" s="76">
        <v>15.027777777777779</v>
      </c>
      <c r="X6" s="76">
        <v>17.053333333333335</v>
      </c>
      <c r="Y6" s="76">
        <v>24.982758620689655</v>
      </c>
      <c r="Z6" s="75">
        <v>26.370967741935484</v>
      </c>
      <c r="AA6" s="59"/>
    </row>
    <row r="7" spans="1:27" s="80" customFormat="1" ht="17.100000000000001" customHeight="1" x14ac:dyDescent="0.25">
      <c r="A7" s="57">
        <v>170602</v>
      </c>
      <c r="B7" s="57" t="s">
        <v>276</v>
      </c>
      <c r="C7" s="58" t="s">
        <v>148</v>
      </c>
      <c r="D7" s="74">
        <v>12</v>
      </c>
      <c r="E7" s="120">
        <v>2581</v>
      </c>
      <c r="F7" s="120">
        <v>87</v>
      </c>
      <c r="G7" s="59"/>
      <c r="H7" s="74">
        <v>8</v>
      </c>
      <c r="I7" s="109">
        <v>311.75</v>
      </c>
      <c r="J7" s="74">
        <v>6</v>
      </c>
      <c r="K7" s="109">
        <v>430.16666666666669</v>
      </c>
      <c r="L7" s="74">
        <v>0</v>
      </c>
      <c r="M7" s="74">
        <v>1</v>
      </c>
      <c r="N7" s="59"/>
      <c r="O7" s="76">
        <v>17.517970401691333</v>
      </c>
      <c r="P7" s="76">
        <v>17.155844155844157</v>
      </c>
      <c r="Q7" s="76">
        <v>17.155844155844157</v>
      </c>
      <c r="R7" s="75">
        <v>17.9255079006772</v>
      </c>
      <c r="S7" s="76">
        <v>11.73463687150838</v>
      </c>
      <c r="T7" s="76">
        <v>8.2960725075528696</v>
      </c>
      <c r="U7" s="76">
        <v>10.981481481481481</v>
      </c>
      <c r="V7" s="75">
        <v>15.774928774928775</v>
      </c>
      <c r="W7" s="76">
        <v>9.3000000000000007</v>
      </c>
      <c r="X7" s="76">
        <v>7.583333333333333</v>
      </c>
      <c r="Y7" s="76">
        <v>9.1428571428571423</v>
      </c>
      <c r="Z7" s="75">
        <v>9.1111111111111107</v>
      </c>
      <c r="AA7" s="59"/>
    </row>
    <row r="8" spans="1:27" s="80" customFormat="1" ht="17.100000000000001" customHeight="1" x14ac:dyDescent="0.25">
      <c r="A8" s="57">
        <v>170603</v>
      </c>
      <c r="B8" s="57" t="s">
        <v>277</v>
      </c>
      <c r="C8" s="58" t="s">
        <v>149</v>
      </c>
      <c r="D8" s="74">
        <v>27</v>
      </c>
      <c r="E8" s="120">
        <v>16107</v>
      </c>
      <c r="F8" s="120">
        <v>1438</v>
      </c>
      <c r="G8" s="59"/>
      <c r="H8" s="74">
        <v>19</v>
      </c>
      <c r="I8" s="109">
        <v>772.0526315789474</v>
      </c>
      <c r="J8" s="74">
        <v>19</v>
      </c>
      <c r="K8" s="109">
        <v>847.73684210526312</v>
      </c>
      <c r="L8" s="74">
        <v>2</v>
      </c>
      <c r="M8" s="74">
        <v>0</v>
      </c>
      <c r="N8" s="59"/>
      <c r="O8" s="76">
        <v>29.944444444444443</v>
      </c>
      <c r="P8" s="76">
        <v>30.867497168742922</v>
      </c>
      <c r="Q8" s="76">
        <v>30.867497168742922</v>
      </c>
      <c r="R8" s="75">
        <v>31.257894736842104</v>
      </c>
      <c r="S8" s="76">
        <v>14.201573254670599</v>
      </c>
      <c r="T8" s="76">
        <v>12.758157389635317</v>
      </c>
      <c r="U8" s="76">
        <v>14.211786372007367</v>
      </c>
      <c r="V8" s="75">
        <v>17.891783567134269</v>
      </c>
      <c r="W8" s="76">
        <v>19.561983471074381</v>
      </c>
      <c r="X8" s="76">
        <v>15.483606557377049</v>
      </c>
      <c r="Y8" s="76">
        <v>16.849206349206348</v>
      </c>
      <c r="Z8" s="75">
        <v>19.508771929824562</v>
      </c>
      <c r="AA8" s="59"/>
    </row>
    <row r="9" spans="1:27" s="80" customFormat="1" ht="17.100000000000001" customHeight="1" x14ac:dyDescent="0.25">
      <c r="A9" s="57">
        <v>170604</v>
      </c>
      <c r="B9" s="57" t="s">
        <v>276</v>
      </c>
      <c r="C9" s="58" t="s">
        <v>150</v>
      </c>
      <c r="D9" s="74">
        <v>13</v>
      </c>
      <c r="E9" s="120">
        <v>2118</v>
      </c>
      <c r="F9" s="120">
        <v>131</v>
      </c>
      <c r="G9" s="59"/>
      <c r="H9" s="74">
        <v>5</v>
      </c>
      <c r="I9" s="109">
        <v>397.4</v>
      </c>
      <c r="J9" s="74">
        <v>4</v>
      </c>
      <c r="K9" s="109">
        <v>529.5</v>
      </c>
      <c r="L9" s="74">
        <v>0</v>
      </c>
      <c r="M9" s="74">
        <v>1</v>
      </c>
      <c r="N9" s="59"/>
      <c r="O9" s="76">
        <v>18.449511400651467</v>
      </c>
      <c r="P9" s="76">
        <v>18.869969040247678</v>
      </c>
      <c r="Q9" s="76">
        <v>18.869969040247678</v>
      </c>
      <c r="R9" s="75">
        <v>21.379661016949154</v>
      </c>
      <c r="S9" s="76">
        <v>10.016666666666667</v>
      </c>
      <c r="T9" s="76">
        <v>8.4237288135593218</v>
      </c>
      <c r="U9" s="76">
        <v>11.746212121212121</v>
      </c>
      <c r="V9" s="75">
        <v>16.948717948717949</v>
      </c>
      <c r="W9" s="76">
        <v>7</v>
      </c>
      <c r="X9" s="76">
        <v>5.166666666666667</v>
      </c>
      <c r="Y9" s="76">
        <v>6.5</v>
      </c>
      <c r="Z9" s="75">
        <v>5.25</v>
      </c>
      <c r="AA9" s="59"/>
    </row>
    <row r="10" spans="1:27" s="81" customFormat="1" ht="17.100000000000001" customHeight="1" x14ac:dyDescent="0.25">
      <c r="A10" s="57">
        <v>170605</v>
      </c>
      <c r="B10" s="57" t="s">
        <v>276</v>
      </c>
      <c r="C10" s="58" t="s">
        <v>151</v>
      </c>
      <c r="D10" s="74">
        <v>6</v>
      </c>
      <c r="E10" s="120">
        <v>1881</v>
      </c>
      <c r="F10" s="120">
        <v>75</v>
      </c>
      <c r="G10" s="59"/>
      <c r="H10" s="74">
        <v>4</v>
      </c>
      <c r="I10" s="109">
        <v>451.5</v>
      </c>
      <c r="J10" s="74">
        <v>3</v>
      </c>
      <c r="K10" s="109">
        <v>627</v>
      </c>
      <c r="L10" s="74">
        <v>0</v>
      </c>
      <c r="M10" s="74">
        <v>0</v>
      </c>
      <c r="N10" s="59"/>
      <c r="O10" s="76">
        <v>22.807377049180328</v>
      </c>
      <c r="P10" s="76">
        <v>24.08677685950413</v>
      </c>
      <c r="Q10" s="76">
        <v>24.08677685950413</v>
      </c>
      <c r="R10" s="75">
        <v>24.577092511013216</v>
      </c>
      <c r="S10" s="76">
        <v>11.405405405405405</v>
      </c>
      <c r="T10" s="76">
        <v>6.7294117647058824</v>
      </c>
      <c r="U10" s="76">
        <v>10.872448979591837</v>
      </c>
      <c r="V10" s="75">
        <v>15.435028248587571</v>
      </c>
      <c r="W10" s="76">
        <v>0</v>
      </c>
      <c r="X10" s="76">
        <v>0</v>
      </c>
      <c r="Y10" s="76">
        <v>0</v>
      </c>
      <c r="Z10" s="75">
        <v>0</v>
      </c>
      <c r="AA10" s="59"/>
    </row>
    <row r="11" spans="1:27" s="80" customFormat="1" ht="17.100000000000001" customHeight="1" x14ac:dyDescent="0.25">
      <c r="A11" s="57">
        <v>170606</v>
      </c>
      <c r="B11" s="57" t="s">
        <v>277</v>
      </c>
      <c r="C11" s="58" t="s">
        <v>152</v>
      </c>
      <c r="D11" s="74">
        <v>16</v>
      </c>
      <c r="E11" s="120">
        <v>14730</v>
      </c>
      <c r="F11" s="120">
        <v>1380</v>
      </c>
      <c r="G11" s="59"/>
      <c r="H11" s="74">
        <v>15</v>
      </c>
      <c r="I11" s="109">
        <v>890</v>
      </c>
      <c r="J11" s="74">
        <v>14</v>
      </c>
      <c r="K11" s="109">
        <v>1052.1428571428571</v>
      </c>
      <c r="L11" s="74">
        <v>2</v>
      </c>
      <c r="M11" s="74">
        <v>0</v>
      </c>
      <c r="N11" s="59"/>
      <c r="O11" s="76">
        <v>29.555555555555557</v>
      </c>
      <c r="P11" s="76">
        <v>35.888745148771022</v>
      </c>
      <c r="Q11" s="76">
        <v>35.888745148771022</v>
      </c>
      <c r="R11" s="75">
        <v>35.09718670076726</v>
      </c>
      <c r="S11" s="76">
        <v>14.198591549295775</v>
      </c>
      <c r="T11" s="76">
        <v>11.036163522012579</v>
      </c>
      <c r="U11" s="76">
        <v>14.307086614173228</v>
      </c>
      <c r="V11" s="75">
        <v>19.437861271676301</v>
      </c>
      <c r="W11" s="76">
        <v>22.887096774193548</v>
      </c>
      <c r="X11" s="76">
        <v>18.825396825396826</v>
      </c>
      <c r="Y11" s="76">
        <v>23.3</v>
      </c>
      <c r="Z11" s="75">
        <v>28.623931623931625</v>
      </c>
      <c r="AA11" s="59"/>
    </row>
    <row r="12" spans="1:27" s="80" customFormat="1" ht="17.100000000000001" customHeight="1" x14ac:dyDescent="0.25">
      <c r="A12" s="57">
        <v>170607</v>
      </c>
      <c r="B12" s="57" t="s">
        <v>277</v>
      </c>
      <c r="C12" s="58" t="s">
        <v>153</v>
      </c>
      <c r="D12" s="74">
        <v>1</v>
      </c>
      <c r="E12" s="120">
        <v>20496</v>
      </c>
      <c r="F12" s="120">
        <v>1919</v>
      </c>
      <c r="G12" s="59"/>
      <c r="H12" s="74">
        <v>13</v>
      </c>
      <c r="I12" s="109">
        <v>1429</v>
      </c>
      <c r="J12" s="74">
        <v>14</v>
      </c>
      <c r="K12" s="109">
        <v>1464</v>
      </c>
      <c r="L12" s="74">
        <v>2</v>
      </c>
      <c r="M12" s="74">
        <v>0</v>
      </c>
      <c r="N12" s="59"/>
      <c r="O12" s="76">
        <v>30.348866498740556</v>
      </c>
      <c r="P12" s="76">
        <v>26.79493365500603</v>
      </c>
      <c r="Q12" s="76">
        <v>26.79493365500603</v>
      </c>
      <c r="R12" s="75">
        <v>39.667144906743182</v>
      </c>
      <c r="S12" s="76">
        <v>10.67962308598351</v>
      </c>
      <c r="T12" s="76">
        <v>8.6317733990147776</v>
      </c>
      <c r="U12" s="76">
        <v>13.502890173410405</v>
      </c>
      <c r="V12" s="75">
        <v>15.177248677248677</v>
      </c>
      <c r="W12" s="76">
        <v>18.751999999999999</v>
      </c>
      <c r="X12" s="76">
        <v>15.89516129032258</v>
      </c>
      <c r="Y12" s="76">
        <v>18.707692307692309</v>
      </c>
      <c r="Z12" s="75">
        <v>20.513043478260869</v>
      </c>
      <c r="AA12" s="59"/>
    </row>
    <row r="13" spans="1:27" s="80" customFormat="1" ht="17.100000000000001" customHeight="1" x14ac:dyDescent="0.25">
      <c r="A13" s="57">
        <v>170608</v>
      </c>
      <c r="B13" s="57" t="s">
        <v>276</v>
      </c>
      <c r="C13" s="58" t="s">
        <v>154</v>
      </c>
      <c r="D13" s="74">
        <v>15</v>
      </c>
      <c r="E13" s="120">
        <v>3233</v>
      </c>
      <c r="F13" s="120">
        <v>207</v>
      </c>
      <c r="G13" s="59"/>
      <c r="H13" s="74">
        <v>7</v>
      </c>
      <c r="I13" s="109">
        <v>432.28571428571428</v>
      </c>
      <c r="J13" s="74">
        <v>5</v>
      </c>
      <c r="K13" s="109">
        <v>646.6</v>
      </c>
      <c r="L13" s="74">
        <v>0</v>
      </c>
      <c r="M13" s="74">
        <v>1</v>
      </c>
      <c r="N13" s="59"/>
      <c r="O13" s="76">
        <v>25.834196891191709</v>
      </c>
      <c r="P13" s="76">
        <v>19.634271099744247</v>
      </c>
      <c r="Q13" s="76">
        <v>19.634271099744247</v>
      </c>
      <c r="R13" s="75">
        <v>19.370786516853933</v>
      </c>
      <c r="S13" s="76">
        <v>12.242957746478874</v>
      </c>
      <c r="T13" s="76">
        <v>7.8666666666666663</v>
      </c>
      <c r="U13" s="76">
        <v>10.10064935064935</v>
      </c>
      <c r="V13" s="75">
        <v>14.574999999999999</v>
      </c>
      <c r="W13" s="76">
        <v>6.3684210526315788</v>
      </c>
      <c r="X13" s="76">
        <v>5.4210526315789478</v>
      </c>
      <c r="Y13" s="76">
        <v>7.75</v>
      </c>
      <c r="Z13" s="75">
        <v>7.8125</v>
      </c>
      <c r="AA13" s="59"/>
    </row>
    <row r="14" spans="1:27" s="80" customFormat="1" ht="17.100000000000001" customHeight="1" x14ac:dyDescent="0.25">
      <c r="A14" s="57">
        <v>170609</v>
      </c>
      <c r="B14" s="57" t="s">
        <v>276</v>
      </c>
      <c r="C14" s="58" t="s">
        <v>155</v>
      </c>
      <c r="D14" s="74">
        <v>9</v>
      </c>
      <c r="E14" s="120">
        <v>1624</v>
      </c>
      <c r="F14" s="120">
        <v>67</v>
      </c>
      <c r="G14" s="59"/>
      <c r="H14" s="74">
        <v>4</v>
      </c>
      <c r="I14" s="109">
        <v>389.25</v>
      </c>
      <c r="J14" s="74">
        <v>4</v>
      </c>
      <c r="K14" s="109">
        <v>406</v>
      </c>
      <c r="L14" s="74">
        <v>0</v>
      </c>
      <c r="M14" s="74">
        <v>1</v>
      </c>
      <c r="N14" s="59"/>
      <c r="O14" s="76">
        <v>16.175355450236967</v>
      </c>
      <c r="P14" s="76">
        <v>14.436213991769547</v>
      </c>
      <c r="Q14" s="76">
        <v>14.436213991769547</v>
      </c>
      <c r="R14" s="75">
        <v>14.918803418803419</v>
      </c>
      <c r="S14" s="76">
        <v>8.2958333333333325</v>
      </c>
      <c r="T14" s="76">
        <v>6.6478260869565213</v>
      </c>
      <c r="U14" s="76">
        <v>9.9922779922779927</v>
      </c>
      <c r="V14" s="75">
        <v>13.599099099099099</v>
      </c>
      <c r="W14" s="76">
        <v>4.25</v>
      </c>
      <c r="X14" s="76">
        <v>3.625</v>
      </c>
      <c r="Y14" s="76">
        <v>6.1111111111111107</v>
      </c>
      <c r="Z14" s="75">
        <v>5.833333333333333</v>
      </c>
      <c r="AA14" s="59"/>
    </row>
    <row r="15" spans="1:27" s="80" customFormat="1" ht="17.100000000000001" customHeight="1" x14ac:dyDescent="0.25">
      <c r="A15" s="57">
        <v>170610</v>
      </c>
      <c r="B15" s="57" t="s">
        <v>276</v>
      </c>
      <c r="C15" s="58" t="s">
        <v>156</v>
      </c>
      <c r="D15" s="74">
        <v>15</v>
      </c>
      <c r="E15" s="120">
        <v>2038</v>
      </c>
      <c r="F15" s="120">
        <v>116</v>
      </c>
      <c r="G15" s="59"/>
      <c r="H15" s="74">
        <v>6</v>
      </c>
      <c r="I15" s="109">
        <v>320.33333333333331</v>
      </c>
      <c r="J15" s="74">
        <v>4</v>
      </c>
      <c r="K15" s="109">
        <v>509.5</v>
      </c>
      <c r="L15" s="74">
        <v>0</v>
      </c>
      <c r="M15" s="74">
        <v>1</v>
      </c>
      <c r="N15" s="59"/>
      <c r="O15" s="76">
        <v>15.087662337662337</v>
      </c>
      <c r="P15" s="76">
        <v>15.521235521235521</v>
      </c>
      <c r="Q15" s="76">
        <v>15.521235521235521</v>
      </c>
      <c r="R15" s="75">
        <v>15.194331983805668</v>
      </c>
      <c r="S15" s="76">
        <v>7.20873786407767</v>
      </c>
      <c r="T15" s="76">
        <v>5.8883248730964466</v>
      </c>
      <c r="U15" s="76">
        <v>7.6096491228070171</v>
      </c>
      <c r="V15" s="75">
        <v>9.3902439024390247</v>
      </c>
      <c r="W15" s="76">
        <v>4.75</v>
      </c>
      <c r="X15" s="76">
        <v>5.1428571428571432</v>
      </c>
      <c r="Y15" s="76">
        <v>9.8000000000000007</v>
      </c>
      <c r="Z15" s="75">
        <v>9.1111111111111107</v>
      </c>
      <c r="AA15" s="59"/>
    </row>
    <row r="16" spans="1:27" s="80" customFormat="1" ht="17.100000000000001" customHeight="1" x14ac:dyDescent="0.25">
      <c r="A16" s="57">
        <v>170611</v>
      </c>
      <c r="B16" s="57" t="s">
        <v>277</v>
      </c>
      <c r="C16" s="58" t="s">
        <v>157</v>
      </c>
      <c r="D16" s="74">
        <v>1</v>
      </c>
      <c r="E16" s="120">
        <v>18725</v>
      </c>
      <c r="F16" s="120">
        <v>1716</v>
      </c>
      <c r="G16" s="59"/>
      <c r="H16" s="74">
        <v>12</v>
      </c>
      <c r="I16" s="109">
        <v>1417.4166666666667</v>
      </c>
      <c r="J16" s="74">
        <v>14</v>
      </c>
      <c r="K16" s="109">
        <v>1337.5</v>
      </c>
      <c r="L16" s="74">
        <v>2</v>
      </c>
      <c r="M16" s="74">
        <v>0</v>
      </c>
      <c r="N16" s="59"/>
      <c r="O16" s="76">
        <v>37.655509065550909</v>
      </c>
      <c r="P16" s="76">
        <v>33.826597131681879</v>
      </c>
      <c r="Q16" s="76">
        <v>33.826597131681879</v>
      </c>
      <c r="R16" s="75">
        <v>39.520119225037256</v>
      </c>
      <c r="S16" s="76">
        <v>12.03282532239156</v>
      </c>
      <c r="T16" s="76">
        <v>8.4121287128712865</v>
      </c>
      <c r="U16" s="76">
        <v>13.107658157602664</v>
      </c>
      <c r="V16" s="75">
        <v>13.442910915934755</v>
      </c>
      <c r="W16" s="76">
        <v>24.363636363636363</v>
      </c>
      <c r="X16" s="76">
        <v>17.601769911504423</v>
      </c>
      <c r="Y16" s="76">
        <v>23.309090909090909</v>
      </c>
      <c r="Z16" s="75">
        <v>25.424778761061948</v>
      </c>
      <c r="AA16" s="59"/>
    </row>
    <row r="17" spans="1:27" s="80" customFormat="1" ht="17.100000000000001" customHeight="1" x14ac:dyDescent="0.25">
      <c r="A17" s="57">
        <v>170612</v>
      </c>
      <c r="B17" s="57" t="s">
        <v>277</v>
      </c>
      <c r="C17" s="58" t="s">
        <v>158</v>
      </c>
      <c r="D17" s="74">
        <v>1</v>
      </c>
      <c r="E17" s="120">
        <v>25735</v>
      </c>
      <c r="F17" s="120">
        <v>2743</v>
      </c>
      <c r="G17" s="59"/>
      <c r="H17" s="74">
        <v>16</v>
      </c>
      <c r="I17" s="109">
        <v>1437</v>
      </c>
      <c r="J17" s="74">
        <v>18</v>
      </c>
      <c r="K17" s="109">
        <v>1429.7222222222222</v>
      </c>
      <c r="L17" s="74">
        <v>3</v>
      </c>
      <c r="M17" s="74">
        <v>0</v>
      </c>
      <c r="N17" s="59"/>
      <c r="O17" s="76">
        <v>39.526845637583889</v>
      </c>
      <c r="P17" s="76">
        <v>43.466916354556801</v>
      </c>
      <c r="Q17" s="76">
        <v>43.466916354556801</v>
      </c>
      <c r="R17" s="75">
        <v>46.053231939163496</v>
      </c>
      <c r="S17" s="76">
        <v>13.078899082568807</v>
      </c>
      <c r="T17" s="76">
        <v>9.9074766355140191</v>
      </c>
      <c r="U17" s="76">
        <v>16.261106074342702</v>
      </c>
      <c r="V17" s="75">
        <v>18.450145208131655</v>
      </c>
      <c r="W17" s="76">
        <v>26.101190476190474</v>
      </c>
      <c r="X17" s="76">
        <v>19.016853932584269</v>
      </c>
      <c r="Y17" s="76">
        <v>29.954545454545453</v>
      </c>
      <c r="Z17" s="75">
        <v>27.263157894736842</v>
      </c>
      <c r="AA17" s="59"/>
    </row>
    <row r="18" spans="1:27" s="80" customFormat="1" ht="17.100000000000001" customHeight="1" x14ac:dyDescent="0.25">
      <c r="A18" s="57">
        <v>170613</v>
      </c>
      <c r="B18" s="57" t="s">
        <v>276</v>
      </c>
      <c r="C18" s="58" t="s">
        <v>159</v>
      </c>
      <c r="D18" s="74">
        <v>32</v>
      </c>
      <c r="E18" s="120">
        <v>9617</v>
      </c>
      <c r="F18" s="120">
        <v>1011</v>
      </c>
      <c r="G18" s="59"/>
      <c r="H18" s="74">
        <v>13</v>
      </c>
      <c r="I18" s="109">
        <v>662</v>
      </c>
      <c r="J18" s="74">
        <v>11</v>
      </c>
      <c r="K18" s="109">
        <v>874.27272727272725</v>
      </c>
      <c r="L18" s="74">
        <v>1</v>
      </c>
      <c r="M18" s="74">
        <v>0</v>
      </c>
      <c r="N18" s="59"/>
      <c r="O18" s="76">
        <v>23.899713467048709</v>
      </c>
      <c r="P18" s="76">
        <v>23.752717391304348</v>
      </c>
      <c r="Q18" s="76">
        <v>23.752717391304348</v>
      </c>
      <c r="R18" s="75">
        <v>25.595129375951295</v>
      </c>
      <c r="S18" s="76">
        <v>11.823723228995057</v>
      </c>
      <c r="T18" s="76">
        <v>10.608058608058608</v>
      </c>
      <c r="U18" s="76">
        <v>14.175438596491228</v>
      </c>
      <c r="V18" s="75">
        <v>20.163097199341021</v>
      </c>
      <c r="W18" s="76">
        <v>29.5</v>
      </c>
      <c r="X18" s="76">
        <v>22.15</v>
      </c>
      <c r="Y18" s="76">
        <v>31.204081632653061</v>
      </c>
      <c r="Z18" s="75">
        <v>30.037037037037038</v>
      </c>
      <c r="AA18" s="59"/>
    </row>
    <row r="19" spans="1:27" s="80" customFormat="1" ht="17.100000000000001" customHeight="1" x14ac:dyDescent="0.25">
      <c r="A19" s="57">
        <v>170614</v>
      </c>
      <c r="B19" s="57" t="s">
        <v>277</v>
      </c>
      <c r="C19" s="58" t="s">
        <v>160</v>
      </c>
      <c r="D19" s="74">
        <v>1</v>
      </c>
      <c r="E19" s="120">
        <v>18435</v>
      </c>
      <c r="F19" s="120">
        <v>1785</v>
      </c>
      <c r="G19" s="59"/>
      <c r="H19" s="74">
        <v>12</v>
      </c>
      <c r="I19" s="109">
        <v>1387.5</v>
      </c>
      <c r="J19" s="74">
        <v>14</v>
      </c>
      <c r="K19" s="109">
        <v>1316.7857142857142</v>
      </c>
      <c r="L19" s="74">
        <v>2</v>
      </c>
      <c r="M19" s="74">
        <v>0</v>
      </c>
      <c r="N19" s="59"/>
      <c r="O19" s="76">
        <v>33.864978902953588</v>
      </c>
      <c r="P19" s="76">
        <v>30.503217503217503</v>
      </c>
      <c r="Q19" s="76">
        <v>30.503217503217503</v>
      </c>
      <c r="R19" s="75">
        <v>38.224887556221887</v>
      </c>
      <c r="S19" s="76">
        <v>11.970909090909091</v>
      </c>
      <c r="T19" s="76">
        <v>7.8112965340179716</v>
      </c>
      <c r="U19" s="76">
        <v>14.708428246013668</v>
      </c>
      <c r="V19" s="75">
        <v>16.580323785803238</v>
      </c>
      <c r="W19" s="76">
        <v>20.207999999999998</v>
      </c>
      <c r="X19" s="76">
        <v>19.056451612903224</v>
      </c>
      <c r="Y19" s="76">
        <v>19.5</v>
      </c>
      <c r="Z19" s="75">
        <v>26.212389380530972</v>
      </c>
      <c r="AA19" s="59"/>
    </row>
    <row r="20" spans="1:27" s="80" customFormat="1" ht="17.100000000000001" customHeight="1" x14ac:dyDescent="0.25">
      <c r="A20" s="57">
        <v>170615</v>
      </c>
      <c r="B20" s="57" t="s">
        <v>276</v>
      </c>
      <c r="C20" s="58" t="s">
        <v>161</v>
      </c>
      <c r="D20" s="74">
        <v>9</v>
      </c>
      <c r="E20" s="120">
        <v>1811</v>
      </c>
      <c r="F20" s="120">
        <v>118</v>
      </c>
      <c r="G20" s="59"/>
      <c r="H20" s="74">
        <v>4</v>
      </c>
      <c r="I20" s="109">
        <v>423.25</v>
      </c>
      <c r="J20" s="74">
        <v>4</v>
      </c>
      <c r="K20" s="109">
        <v>452.75</v>
      </c>
      <c r="L20" s="74">
        <v>0</v>
      </c>
      <c r="M20" s="74">
        <v>1</v>
      </c>
      <c r="N20" s="59"/>
      <c r="O20" s="76">
        <v>17.044843049327355</v>
      </c>
      <c r="P20" s="76">
        <v>16.626016260162601</v>
      </c>
      <c r="Q20" s="76">
        <v>16.626016260162601</v>
      </c>
      <c r="R20" s="75">
        <v>16.442857142857143</v>
      </c>
      <c r="S20" s="76">
        <v>5.5828877005347595</v>
      </c>
      <c r="T20" s="76">
        <v>5.1917808219178081</v>
      </c>
      <c r="U20" s="76">
        <v>8.5023255813953487</v>
      </c>
      <c r="V20" s="75">
        <v>12.231527093596059</v>
      </c>
      <c r="W20" s="76">
        <v>6.125</v>
      </c>
      <c r="X20" s="76">
        <v>4.1428571428571432</v>
      </c>
      <c r="Y20" s="76">
        <v>9.5</v>
      </c>
      <c r="Z20" s="75">
        <v>9</v>
      </c>
      <c r="AA20" s="59"/>
    </row>
    <row r="21" spans="1:27" s="80" customFormat="1" ht="17.100000000000001" customHeight="1" x14ac:dyDescent="0.25">
      <c r="A21" s="57">
        <v>170616</v>
      </c>
      <c r="B21" s="57" t="s">
        <v>276</v>
      </c>
      <c r="C21" s="58" t="s">
        <v>162</v>
      </c>
      <c r="D21" s="74">
        <v>17</v>
      </c>
      <c r="E21" s="120">
        <v>2560</v>
      </c>
      <c r="F21" s="120">
        <v>170</v>
      </c>
      <c r="G21" s="59"/>
      <c r="H21" s="74">
        <v>5</v>
      </c>
      <c r="I21" s="109">
        <v>478</v>
      </c>
      <c r="J21" s="74">
        <v>5</v>
      </c>
      <c r="K21" s="109">
        <v>512</v>
      </c>
      <c r="L21" s="74">
        <v>0</v>
      </c>
      <c r="M21" s="74">
        <v>1</v>
      </c>
      <c r="N21" s="59"/>
      <c r="O21" s="76">
        <v>23.311827956989248</v>
      </c>
      <c r="P21" s="76">
        <v>19.989583333333332</v>
      </c>
      <c r="Q21" s="76">
        <v>19.989583333333332</v>
      </c>
      <c r="R21" s="75">
        <v>19.733333333333334</v>
      </c>
      <c r="S21" s="76">
        <v>7.2177777777777781</v>
      </c>
      <c r="T21" s="76">
        <v>6.763440860215054</v>
      </c>
      <c r="U21" s="76">
        <v>8.8565573770491799</v>
      </c>
      <c r="V21" s="75">
        <v>12.19921875</v>
      </c>
      <c r="W21" s="76">
        <v>8.9444444444444446</v>
      </c>
      <c r="X21" s="76">
        <v>9.5882352941176467</v>
      </c>
      <c r="Y21" s="76">
        <v>8.9166666666666661</v>
      </c>
      <c r="Z21" s="75">
        <v>12</v>
      </c>
      <c r="AA21" s="59"/>
    </row>
    <row r="22" spans="1:27" s="80" customFormat="1" ht="17.100000000000001" customHeight="1" x14ac:dyDescent="0.25">
      <c r="A22" s="57">
        <v>170617</v>
      </c>
      <c r="B22" s="57" t="s">
        <v>276</v>
      </c>
      <c r="C22" s="58" t="s">
        <v>163</v>
      </c>
      <c r="D22" s="74">
        <v>16</v>
      </c>
      <c r="E22" s="120">
        <v>2134</v>
      </c>
      <c r="F22" s="120">
        <v>115</v>
      </c>
      <c r="G22" s="59"/>
      <c r="H22" s="74">
        <v>6</v>
      </c>
      <c r="I22" s="109">
        <v>336.5</v>
      </c>
      <c r="J22" s="74">
        <v>5</v>
      </c>
      <c r="K22" s="109">
        <v>426.8</v>
      </c>
      <c r="L22" s="74">
        <v>0</v>
      </c>
      <c r="M22" s="74">
        <v>1</v>
      </c>
      <c r="N22" s="59"/>
      <c r="O22" s="76">
        <v>21.841726618705035</v>
      </c>
      <c r="P22" s="76">
        <v>19.934426229508198</v>
      </c>
      <c r="Q22" s="76">
        <v>19.934426229508198</v>
      </c>
      <c r="R22" s="75">
        <v>17.633757961783438</v>
      </c>
      <c r="S22" s="76">
        <v>7.8905109489051091</v>
      </c>
      <c r="T22" s="76">
        <v>5.925650557620818</v>
      </c>
      <c r="U22" s="76">
        <v>8.84</v>
      </c>
      <c r="V22" s="75">
        <v>11.948275862068966</v>
      </c>
      <c r="W22" s="76">
        <v>10.666666666666666</v>
      </c>
      <c r="X22" s="76">
        <v>9.1666666666666661</v>
      </c>
      <c r="Y22" s="76">
        <v>10.444444444444445</v>
      </c>
      <c r="Z22" s="75">
        <v>7.5</v>
      </c>
      <c r="AA22" s="59"/>
    </row>
    <row r="23" spans="1:27" s="80" customFormat="1" ht="17.100000000000001" customHeight="1" x14ac:dyDescent="0.25">
      <c r="A23" s="57">
        <v>170618</v>
      </c>
      <c r="B23" s="57" t="s">
        <v>276</v>
      </c>
      <c r="C23" s="58" t="s">
        <v>164</v>
      </c>
      <c r="D23" s="74">
        <v>12</v>
      </c>
      <c r="E23" s="120">
        <v>3335</v>
      </c>
      <c r="F23" s="120">
        <v>193</v>
      </c>
      <c r="G23" s="59"/>
      <c r="H23" s="74">
        <v>7</v>
      </c>
      <c r="I23" s="109">
        <v>448.85714285714283</v>
      </c>
      <c r="J23" s="74">
        <v>5</v>
      </c>
      <c r="K23" s="109">
        <v>667</v>
      </c>
      <c r="L23" s="74">
        <v>0</v>
      </c>
      <c r="M23" s="74">
        <v>1</v>
      </c>
      <c r="N23" s="59"/>
      <c r="O23" s="76">
        <v>23.503740648379054</v>
      </c>
      <c r="P23" s="76">
        <v>27.097035040431265</v>
      </c>
      <c r="Q23" s="76">
        <v>27.097035040431265</v>
      </c>
      <c r="R23" s="75">
        <v>23.541547277936964</v>
      </c>
      <c r="S23" s="76">
        <v>9.9556313993174061</v>
      </c>
      <c r="T23" s="76">
        <v>7.0996168582375478</v>
      </c>
      <c r="U23" s="76">
        <v>11.068181818181818</v>
      </c>
      <c r="V23" s="75">
        <v>16.462897526501767</v>
      </c>
      <c r="W23" s="76">
        <v>7.0952380952380949</v>
      </c>
      <c r="X23" s="76">
        <v>7.6086956521739131</v>
      </c>
      <c r="Y23" s="76">
        <v>7.2727272727272725</v>
      </c>
      <c r="Z23" s="75">
        <v>10.0625</v>
      </c>
      <c r="AA23" s="59"/>
    </row>
    <row r="24" spans="1:27" s="80" customFormat="1" ht="17.100000000000001" customHeight="1" x14ac:dyDescent="0.25">
      <c r="A24" s="57">
        <v>170619</v>
      </c>
      <c r="B24" s="57" t="s">
        <v>276</v>
      </c>
      <c r="C24" s="58" t="s">
        <v>165</v>
      </c>
      <c r="D24" s="74">
        <v>11</v>
      </c>
      <c r="E24" s="120">
        <v>1835</v>
      </c>
      <c r="F24" s="120">
        <v>128</v>
      </c>
      <c r="G24" s="59"/>
      <c r="H24" s="74">
        <v>5</v>
      </c>
      <c r="I24" s="109">
        <v>341.4</v>
      </c>
      <c r="J24" s="74">
        <v>4</v>
      </c>
      <c r="K24" s="109">
        <v>458.75</v>
      </c>
      <c r="L24" s="74">
        <v>0</v>
      </c>
      <c r="M24" s="74">
        <v>1</v>
      </c>
      <c r="N24" s="59"/>
      <c r="O24" s="76">
        <v>15.907172995780591</v>
      </c>
      <c r="P24" s="76">
        <v>14.228915662650602</v>
      </c>
      <c r="Q24" s="76">
        <v>14.228915662650602</v>
      </c>
      <c r="R24" s="75">
        <v>16.018099547511312</v>
      </c>
      <c r="S24" s="76">
        <v>4.9950495049504955</v>
      </c>
      <c r="T24" s="76">
        <v>5.0120481927710845</v>
      </c>
      <c r="U24" s="76">
        <v>4.7673267326732676</v>
      </c>
      <c r="V24" s="75">
        <v>6.8247422680412368</v>
      </c>
      <c r="W24" s="76">
        <v>12.6</v>
      </c>
      <c r="X24" s="76">
        <v>9</v>
      </c>
      <c r="Y24" s="76">
        <v>10.199999999999999</v>
      </c>
      <c r="Z24" s="75">
        <v>14.2</v>
      </c>
      <c r="AA24" s="59"/>
    </row>
    <row r="25" spans="1:27" s="80" customFormat="1" ht="17.100000000000001" customHeight="1" x14ac:dyDescent="0.25">
      <c r="A25" s="57">
        <v>170620</v>
      </c>
      <c r="B25" s="57" t="s">
        <v>276</v>
      </c>
      <c r="C25" s="58" t="s">
        <v>166</v>
      </c>
      <c r="D25" s="74">
        <v>9</v>
      </c>
      <c r="E25" s="120">
        <v>1708</v>
      </c>
      <c r="F25" s="120">
        <v>84</v>
      </c>
      <c r="G25" s="59"/>
      <c r="H25" s="74">
        <v>4</v>
      </c>
      <c r="I25" s="109">
        <v>406</v>
      </c>
      <c r="J25" s="74">
        <v>4</v>
      </c>
      <c r="K25" s="109">
        <v>427</v>
      </c>
      <c r="L25" s="74">
        <v>0</v>
      </c>
      <c r="M25" s="74">
        <v>1</v>
      </c>
      <c r="N25" s="59"/>
      <c r="O25" s="76">
        <v>19.150442477876105</v>
      </c>
      <c r="P25" s="76">
        <v>23.495762711864408</v>
      </c>
      <c r="Q25" s="76">
        <v>23.495762711864408</v>
      </c>
      <c r="R25" s="75">
        <v>20.923766816143498</v>
      </c>
      <c r="S25" s="76">
        <v>9.0597014925373127</v>
      </c>
      <c r="T25" s="76">
        <v>7.7286432160804024</v>
      </c>
      <c r="U25" s="76">
        <v>11.672645739910314</v>
      </c>
      <c r="V25" s="75">
        <v>14.761421319796954</v>
      </c>
      <c r="W25" s="76">
        <v>5.1111111111111107</v>
      </c>
      <c r="X25" s="76">
        <v>4.625</v>
      </c>
      <c r="Y25" s="76">
        <v>6.6</v>
      </c>
      <c r="Z25" s="75">
        <v>10</v>
      </c>
      <c r="AA25" s="59"/>
    </row>
    <row r="26" spans="1:27" s="80" customFormat="1" ht="17.100000000000001" customHeight="1" x14ac:dyDescent="0.25">
      <c r="A26" s="57">
        <v>170621</v>
      </c>
      <c r="B26" s="57" t="s">
        <v>276</v>
      </c>
      <c r="C26" s="58" t="s">
        <v>167</v>
      </c>
      <c r="D26" s="74">
        <v>19</v>
      </c>
      <c r="E26" s="120">
        <v>2649</v>
      </c>
      <c r="F26" s="120">
        <v>142</v>
      </c>
      <c r="G26" s="59"/>
      <c r="H26" s="74">
        <v>6</v>
      </c>
      <c r="I26" s="109">
        <v>417.83333333333331</v>
      </c>
      <c r="J26" s="74">
        <v>4</v>
      </c>
      <c r="K26" s="109">
        <v>662.25</v>
      </c>
      <c r="L26" s="74">
        <v>0</v>
      </c>
      <c r="M26" s="74">
        <v>1</v>
      </c>
      <c r="N26" s="59"/>
      <c r="O26" s="76">
        <v>19.510574018126889</v>
      </c>
      <c r="P26" s="76">
        <v>21.334285714285713</v>
      </c>
      <c r="Q26" s="76">
        <v>21.334285714285713</v>
      </c>
      <c r="R26" s="75">
        <v>18.861111111111111</v>
      </c>
      <c r="S26" s="76">
        <v>9.754032258064516</v>
      </c>
      <c r="T26" s="76">
        <v>7.7881355932203391</v>
      </c>
      <c r="U26" s="76">
        <v>11.440154440154441</v>
      </c>
      <c r="V26" s="75">
        <v>16.169565217391305</v>
      </c>
      <c r="W26" s="76">
        <v>8.25</v>
      </c>
      <c r="X26" s="76">
        <v>6.2222222222222223</v>
      </c>
      <c r="Y26" s="76">
        <v>8.8000000000000007</v>
      </c>
      <c r="Z26" s="75">
        <v>5.0909090909090908</v>
      </c>
      <c r="AA26" s="59"/>
    </row>
    <row r="27" spans="1:27" s="80" customFormat="1" ht="17.100000000000001" customHeight="1" x14ac:dyDescent="0.25">
      <c r="A27" s="57">
        <v>170622</v>
      </c>
      <c r="B27" s="57" t="s">
        <v>276</v>
      </c>
      <c r="C27" s="58" t="s">
        <v>168</v>
      </c>
      <c r="D27" s="74">
        <v>17</v>
      </c>
      <c r="E27" s="120">
        <v>19060</v>
      </c>
      <c r="F27" s="120">
        <v>2903</v>
      </c>
      <c r="G27" s="59"/>
      <c r="H27" s="74">
        <v>12</v>
      </c>
      <c r="I27" s="109">
        <v>1346.4166666666667</v>
      </c>
      <c r="J27" s="74">
        <v>11</v>
      </c>
      <c r="K27" s="109">
        <v>1732.7272727272727</v>
      </c>
      <c r="L27" s="74">
        <v>3</v>
      </c>
      <c r="M27" s="74">
        <v>0</v>
      </c>
      <c r="N27" s="59"/>
      <c r="O27" s="76">
        <v>37.788268955650928</v>
      </c>
      <c r="P27" s="76">
        <v>40.489922480620152</v>
      </c>
      <c r="Q27" s="76">
        <v>40.489922480620152</v>
      </c>
      <c r="R27" s="75">
        <v>41.973395931142413</v>
      </c>
      <c r="S27" s="76">
        <v>14.046376811594202</v>
      </c>
      <c r="T27" s="76">
        <v>12.05045871559633</v>
      </c>
      <c r="U27" s="76">
        <v>15.271570014144272</v>
      </c>
      <c r="V27" s="75">
        <v>20.267605633802816</v>
      </c>
      <c r="W27" s="76">
        <v>23.175757575757576</v>
      </c>
      <c r="X27" s="76">
        <v>18.748502994011975</v>
      </c>
      <c r="Y27" s="76">
        <v>29.637037037037036</v>
      </c>
      <c r="Z27" s="75">
        <v>28.328767123287673</v>
      </c>
      <c r="AA27" s="59"/>
    </row>
    <row r="28" spans="1:27" s="80" customFormat="1" ht="17.100000000000001" customHeight="1" x14ac:dyDescent="0.25">
      <c r="A28" s="57">
        <v>170623</v>
      </c>
      <c r="B28" s="57" t="s">
        <v>276</v>
      </c>
      <c r="C28" s="58" t="s">
        <v>169</v>
      </c>
      <c r="D28" s="74">
        <v>22</v>
      </c>
      <c r="E28" s="120">
        <v>11923</v>
      </c>
      <c r="F28" s="120">
        <v>1879</v>
      </c>
      <c r="G28" s="59"/>
      <c r="H28" s="74">
        <v>12</v>
      </c>
      <c r="I28" s="109">
        <v>837</v>
      </c>
      <c r="J28" s="74">
        <v>9</v>
      </c>
      <c r="K28" s="109">
        <v>1324.7777777777778</v>
      </c>
      <c r="L28" s="74">
        <v>1</v>
      </c>
      <c r="M28" s="74">
        <v>0</v>
      </c>
      <c r="N28" s="59"/>
      <c r="O28" s="76">
        <v>30.201238390092879</v>
      </c>
      <c r="P28" s="76">
        <v>31.046511627906977</v>
      </c>
      <c r="Q28" s="76">
        <v>31.046511627906977</v>
      </c>
      <c r="R28" s="75">
        <v>28.273141122913504</v>
      </c>
      <c r="S28" s="76">
        <v>12.421818181818182</v>
      </c>
      <c r="T28" s="76">
        <v>10.84351145038168</v>
      </c>
      <c r="U28" s="76">
        <v>13.058201058201059</v>
      </c>
      <c r="V28" s="75">
        <v>22.848249027237355</v>
      </c>
      <c r="W28" s="164">
        <v>18</v>
      </c>
      <c r="X28" s="164">
        <v>16.100000000000001</v>
      </c>
      <c r="Y28" s="164">
        <v>19.2</v>
      </c>
      <c r="Z28" s="163">
        <v>19.100000000000001</v>
      </c>
      <c r="AA28" s="59"/>
    </row>
    <row r="29" spans="1:27" s="80" customFormat="1" ht="17.100000000000001" customHeight="1" x14ac:dyDescent="0.25">
      <c r="A29" s="57">
        <v>170624</v>
      </c>
      <c r="B29" s="57" t="s">
        <v>276</v>
      </c>
      <c r="C29" s="58" t="s">
        <v>170</v>
      </c>
      <c r="D29" s="74">
        <v>18</v>
      </c>
      <c r="E29" s="120">
        <v>10103</v>
      </c>
      <c r="F29" s="120">
        <v>833</v>
      </c>
      <c r="G29" s="59"/>
      <c r="H29" s="74">
        <v>14</v>
      </c>
      <c r="I29" s="109">
        <v>662.14285714285711</v>
      </c>
      <c r="J29" s="74">
        <v>12</v>
      </c>
      <c r="K29" s="109">
        <v>841.91666666666663</v>
      </c>
      <c r="L29" s="74">
        <v>1</v>
      </c>
      <c r="M29" s="74">
        <v>0</v>
      </c>
      <c r="N29" s="59"/>
      <c r="O29" s="76">
        <v>24.846540880503145</v>
      </c>
      <c r="P29" s="76">
        <v>27.652014652014653</v>
      </c>
      <c r="Q29" s="76">
        <v>27.652014652014653</v>
      </c>
      <c r="R29" s="75">
        <v>29.827858081471749</v>
      </c>
      <c r="S29" s="76">
        <v>10.706821480406386</v>
      </c>
      <c r="T29" s="76">
        <v>7.8452722063037248</v>
      </c>
      <c r="U29" s="76">
        <v>11.894736842105264</v>
      </c>
      <c r="V29" s="75">
        <v>15.226928895612708</v>
      </c>
      <c r="W29" s="76">
        <v>28.333333333333332</v>
      </c>
      <c r="X29" s="76">
        <v>14.45</v>
      </c>
      <c r="Y29" s="76">
        <v>33.618181818181817</v>
      </c>
      <c r="Z29" s="75">
        <v>34.857142857142854</v>
      </c>
      <c r="AA29" s="59"/>
    </row>
    <row r="30" spans="1:27" s="80" customFormat="1" ht="17.100000000000001" customHeight="1" x14ac:dyDescent="0.25">
      <c r="A30" s="57">
        <v>170625</v>
      </c>
      <c r="B30" s="57" t="s">
        <v>277</v>
      </c>
      <c r="C30" s="58" t="s">
        <v>171</v>
      </c>
      <c r="D30" s="74">
        <v>1</v>
      </c>
      <c r="E30" s="120">
        <v>14974</v>
      </c>
      <c r="F30" s="120">
        <v>1950</v>
      </c>
      <c r="G30" s="59"/>
      <c r="H30" s="74">
        <v>8</v>
      </c>
      <c r="I30" s="109">
        <v>1628</v>
      </c>
      <c r="J30" s="74">
        <v>11</v>
      </c>
      <c r="K30" s="109">
        <v>1361.2727272727273</v>
      </c>
      <c r="L30" s="74">
        <v>3</v>
      </c>
      <c r="M30" s="74">
        <v>0</v>
      </c>
      <c r="N30" s="59"/>
      <c r="O30" s="76">
        <v>44.002341920374704</v>
      </c>
      <c r="P30" s="76">
        <v>44.895348837209305</v>
      </c>
      <c r="Q30" s="76">
        <v>44.895348837209305</v>
      </c>
      <c r="R30" s="75">
        <v>45.109839816933636</v>
      </c>
      <c r="S30" s="76">
        <v>13.185007974481659</v>
      </c>
      <c r="T30" s="76">
        <v>9.4365558912386707</v>
      </c>
      <c r="U30" s="76">
        <v>16.764963503649636</v>
      </c>
      <c r="V30" s="75">
        <v>18.358131487889274</v>
      </c>
      <c r="W30" s="76">
        <v>21.325301204819276</v>
      </c>
      <c r="X30" s="76">
        <v>15.847457627118644</v>
      </c>
      <c r="Y30" s="76">
        <v>28.796992481203006</v>
      </c>
      <c r="Z30" s="75">
        <v>25.377483443708609</v>
      </c>
      <c r="AA30" s="59"/>
    </row>
    <row r="31" spans="1:27" s="80" customFormat="1" ht="17.100000000000001" customHeight="1" x14ac:dyDescent="0.25">
      <c r="A31" s="57">
        <v>170626</v>
      </c>
      <c r="B31" s="57" t="s">
        <v>276</v>
      </c>
      <c r="C31" s="58" t="s">
        <v>172</v>
      </c>
      <c r="D31" s="74">
        <v>11</v>
      </c>
      <c r="E31" s="120">
        <v>1660</v>
      </c>
      <c r="F31" s="120">
        <v>68</v>
      </c>
      <c r="G31" s="59"/>
      <c r="H31" s="74">
        <v>5</v>
      </c>
      <c r="I31" s="109">
        <v>318.39999999999998</v>
      </c>
      <c r="J31" s="74">
        <v>4</v>
      </c>
      <c r="K31" s="109">
        <v>415</v>
      </c>
      <c r="L31" s="74">
        <v>0</v>
      </c>
      <c r="M31" s="74">
        <v>1</v>
      </c>
      <c r="N31" s="59"/>
      <c r="O31" s="76">
        <v>19.413680781758959</v>
      </c>
      <c r="P31" s="76">
        <v>20.928057553956833</v>
      </c>
      <c r="Q31" s="76">
        <v>20.928057553956833</v>
      </c>
      <c r="R31" s="75">
        <v>20.5</v>
      </c>
      <c r="S31" s="76">
        <v>9.9613733905579398</v>
      </c>
      <c r="T31" s="76">
        <v>7.2982456140350873</v>
      </c>
      <c r="U31" s="76">
        <v>8.8988326848249031</v>
      </c>
      <c r="V31" s="75">
        <v>12.965367965367966</v>
      </c>
      <c r="W31" s="76">
        <v>3.625</v>
      </c>
      <c r="X31" s="76">
        <v>3.5714285714285716</v>
      </c>
      <c r="Y31" s="76">
        <v>5.75</v>
      </c>
      <c r="Z31" s="75">
        <v>4.166666666666667</v>
      </c>
      <c r="AA31" s="59"/>
    </row>
    <row r="32" spans="1:27" s="80" customFormat="1" ht="17.100000000000001" customHeight="1" x14ac:dyDescent="0.25">
      <c r="A32" s="57">
        <v>170627</v>
      </c>
      <c r="B32" s="57" t="s">
        <v>277</v>
      </c>
      <c r="C32" s="58" t="s">
        <v>173</v>
      </c>
      <c r="D32" s="74">
        <v>1</v>
      </c>
      <c r="E32" s="120">
        <v>12316</v>
      </c>
      <c r="F32" s="120">
        <v>1586</v>
      </c>
      <c r="G32" s="59"/>
      <c r="H32" s="74">
        <v>8</v>
      </c>
      <c r="I32" s="109">
        <v>1341.25</v>
      </c>
      <c r="J32" s="74">
        <v>9</v>
      </c>
      <c r="K32" s="109">
        <v>1368.4444444444443</v>
      </c>
      <c r="L32" s="74">
        <v>2</v>
      </c>
      <c r="M32" s="74">
        <v>0</v>
      </c>
      <c r="N32" s="59"/>
      <c r="O32" s="76">
        <v>34.406570841889121</v>
      </c>
      <c r="P32" s="76">
        <v>45.318652849740936</v>
      </c>
      <c r="Q32" s="76">
        <v>45.318652849740936</v>
      </c>
      <c r="R32" s="75">
        <v>43.062790697674416</v>
      </c>
      <c r="S32" s="76">
        <v>14.406137184115524</v>
      </c>
      <c r="T32" s="76">
        <v>12.213381555153708</v>
      </c>
      <c r="U32" s="76">
        <v>19.603383458646615</v>
      </c>
      <c r="V32" s="75">
        <v>20.031007751937985</v>
      </c>
      <c r="W32" s="76">
        <v>24.71311475409836</v>
      </c>
      <c r="X32" s="76">
        <v>16.983870967741936</v>
      </c>
      <c r="Y32" s="76">
        <v>23.23076923076923</v>
      </c>
      <c r="Z32" s="75">
        <v>29.975000000000001</v>
      </c>
      <c r="AA32" s="59"/>
    </row>
    <row r="33" spans="1:27" s="80" customFormat="1" ht="17.100000000000001" customHeight="1" x14ac:dyDescent="0.25">
      <c r="A33" s="57">
        <v>170628</v>
      </c>
      <c r="B33" s="57" t="s">
        <v>276</v>
      </c>
      <c r="C33" s="58" t="s">
        <v>174</v>
      </c>
      <c r="D33" s="74">
        <v>13</v>
      </c>
      <c r="E33" s="120">
        <v>18132</v>
      </c>
      <c r="F33" s="120">
        <v>2158</v>
      </c>
      <c r="G33" s="59"/>
      <c r="H33" s="74">
        <v>13</v>
      </c>
      <c r="I33" s="109">
        <v>1228.7692307692307</v>
      </c>
      <c r="J33" s="74">
        <v>11</v>
      </c>
      <c r="K33" s="109">
        <v>1648.3636363636363</v>
      </c>
      <c r="L33" s="74">
        <v>2</v>
      </c>
      <c r="M33" s="74">
        <v>0</v>
      </c>
      <c r="N33" s="59"/>
      <c r="O33" s="76">
        <v>32.868005738880917</v>
      </c>
      <c r="P33" s="76">
        <v>32.604511278195488</v>
      </c>
      <c r="Q33" s="76">
        <v>32.604511278195488</v>
      </c>
      <c r="R33" s="75">
        <v>34.014430014430012</v>
      </c>
      <c r="S33" s="76">
        <v>13.783382789317507</v>
      </c>
      <c r="T33" s="76">
        <v>11.040358744394618</v>
      </c>
      <c r="U33" s="76">
        <v>12.214386459802538</v>
      </c>
      <c r="V33" s="75">
        <v>17.757433489827857</v>
      </c>
      <c r="W33" s="76">
        <v>30.658536585365855</v>
      </c>
      <c r="X33" s="76">
        <v>26.952380952380953</v>
      </c>
      <c r="Y33" s="76">
        <v>41.630434782608695</v>
      </c>
      <c r="Z33" s="75">
        <v>35.991525423728817</v>
      </c>
      <c r="AA33" s="59"/>
    </row>
    <row r="34" spans="1:27" s="80" customFormat="1" ht="17.100000000000001" customHeight="1" x14ac:dyDescent="0.25">
      <c r="A34" s="57">
        <v>170629</v>
      </c>
      <c r="B34" s="57" t="s">
        <v>277</v>
      </c>
      <c r="C34" s="58" t="s">
        <v>175</v>
      </c>
      <c r="D34" s="74">
        <v>1</v>
      </c>
      <c r="E34" s="120">
        <v>8266</v>
      </c>
      <c r="F34" s="120">
        <v>681</v>
      </c>
      <c r="G34" s="59"/>
      <c r="H34" s="74">
        <v>6</v>
      </c>
      <c r="I34" s="109">
        <v>1264.1666666666667</v>
      </c>
      <c r="J34" s="74">
        <v>6</v>
      </c>
      <c r="K34" s="109">
        <v>1377.6666666666667</v>
      </c>
      <c r="L34" s="74">
        <v>1</v>
      </c>
      <c r="M34" s="74">
        <v>0</v>
      </c>
      <c r="N34" s="59"/>
      <c r="O34" s="76">
        <v>28.835734870317001</v>
      </c>
      <c r="P34" s="76">
        <v>29.438127090301002</v>
      </c>
      <c r="Q34" s="76">
        <v>29.438127090301002</v>
      </c>
      <c r="R34" s="75">
        <v>36.147157190635454</v>
      </c>
      <c r="S34" s="76">
        <v>10.56675749318801</v>
      </c>
      <c r="T34" s="76">
        <v>9.310249307479225</v>
      </c>
      <c r="U34" s="76">
        <v>11.260053619302949</v>
      </c>
      <c r="V34" s="75">
        <v>12.197707736389685</v>
      </c>
      <c r="W34" s="76">
        <v>15.952380952380953</v>
      </c>
      <c r="X34" s="76">
        <v>12.112903225806452</v>
      </c>
      <c r="Y34" s="76">
        <v>13.261538461538462</v>
      </c>
      <c r="Z34" s="75">
        <v>16.288135593220339</v>
      </c>
      <c r="AA34" s="59"/>
    </row>
    <row r="35" spans="1:27" s="80" customFormat="1" ht="17.100000000000001" customHeight="1" x14ac:dyDescent="0.25">
      <c r="A35" s="57">
        <v>170630</v>
      </c>
      <c r="B35" s="57" t="s">
        <v>276</v>
      </c>
      <c r="C35" s="58" t="s">
        <v>176</v>
      </c>
      <c r="D35" s="74">
        <v>19</v>
      </c>
      <c r="E35" s="120">
        <v>2209</v>
      </c>
      <c r="F35" s="120">
        <v>102</v>
      </c>
      <c r="G35" s="59"/>
      <c r="H35" s="74">
        <v>6</v>
      </c>
      <c r="I35" s="109">
        <v>351.16666666666669</v>
      </c>
      <c r="J35" s="74">
        <v>5</v>
      </c>
      <c r="K35" s="109">
        <v>441.8</v>
      </c>
      <c r="L35" s="74">
        <v>0</v>
      </c>
      <c r="M35" s="74">
        <v>1</v>
      </c>
      <c r="N35" s="59"/>
      <c r="O35" s="76">
        <v>18.00334448160535</v>
      </c>
      <c r="P35" s="76">
        <v>18.677083333333332</v>
      </c>
      <c r="Q35" s="76">
        <v>18.677083333333332</v>
      </c>
      <c r="R35" s="75">
        <v>17.324999999999999</v>
      </c>
      <c r="S35" s="76">
        <v>8.1259259259259267</v>
      </c>
      <c r="T35" s="76">
        <v>6.7477477477477477</v>
      </c>
      <c r="U35" s="76">
        <v>9.341549295774648</v>
      </c>
      <c r="V35" s="75">
        <v>12.996108949416342</v>
      </c>
      <c r="W35" s="76">
        <v>5.4137931034482758</v>
      </c>
      <c r="X35" s="76">
        <v>4.88</v>
      </c>
      <c r="Y35" s="76">
        <v>6.9230769230769234</v>
      </c>
      <c r="Z35" s="75">
        <v>7.6842105263157894</v>
      </c>
      <c r="AA35" s="59"/>
    </row>
    <row r="36" spans="1:27" s="80" customFormat="1" ht="17.100000000000001" customHeight="1" x14ac:dyDescent="0.25">
      <c r="A36" s="57">
        <v>170631</v>
      </c>
      <c r="B36" s="57" t="s">
        <v>277</v>
      </c>
      <c r="C36" s="58" t="s">
        <v>177</v>
      </c>
      <c r="D36" s="74">
        <v>1</v>
      </c>
      <c r="E36" s="120">
        <v>10444</v>
      </c>
      <c r="F36" s="120">
        <v>1593</v>
      </c>
      <c r="G36" s="59"/>
      <c r="H36" s="74">
        <v>6</v>
      </c>
      <c r="I36" s="109">
        <v>1475.1666666666667</v>
      </c>
      <c r="J36" s="74">
        <v>7</v>
      </c>
      <c r="K36" s="109">
        <v>1492</v>
      </c>
      <c r="L36" s="74">
        <v>2</v>
      </c>
      <c r="M36" s="74">
        <v>0</v>
      </c>
      <c r="N36" s="59"/>
      <c r="O36" s="76">
        <v>37.400560224089638</v>
      </c>
      <c r="P36" s="76">
        <v>41.369085173501574</v>
      </c>
      <c r="Q36" s="76">
        <v>41.369085173501574</v>
      </c>
      <c r="R36" s="75">
        <v>41.307443365695789</v>
      </c>
      <c r="S36" s="76">
        <v>17.821345707656612</v>
      </c>
      <c r="T36" s="76">
        <v>15.507075471698114</v>
      </c>
      <c r="U36" s="76">
        <v>18.536299765807964</v>
      </c>
      <c r="V36" s="75">
        <v>19.174358974358974</v>
      </c>
      <c r="W36" s="76">
        <v>23.572727272727274</v>
      </c>
      <c r="X36" s="76">
        <v>15.743801652892563</v>
      </c>
      <c r="Y36" s="76">
        <v>22.397590361445783</v>
      </c>
      <c r="Z36" s="75">
        <v>20.855670103092784</v>
      </c>
      <c r="AA36" s="59"/>
    </row>
    <row r="37" spans="1:27" s="80" customFormat="1" ht="17.100000000000001" customHeight="1" x14ac:dyDescent="0.25">
      <c r="A37" s="57">
        <v>170633</v>
      </c>
      <c r="B37" s="57" t="s">
        <v>276</v>
      </c>
      <c r="C37" s="58" t="s">
        <v>178</v>
      </c>
      <c r="D37" s="74">
        <v>8</v>
      </c>
      <c r="E37" s="120">
        <v>4047</v>
      </c>
      <c r="F37" s="120">
        <v>349</v>
      </c>
      <c r="G37" s="59"/>
      <c r="H37" s="74">
        <v>6</v>
      </c>
      <c r="I37" s="109">
        <v>616.33333333333337</v>
      </c>
      <c r="J37" s="74">
        <v>5</v>
      </c>
      <c r="K37" s="109">
        <v>809.4</v>
      </c>
      <c r="L37" s="74">
        <v>0</v>
      </c>
      <c r="M37" s="74">
        <v>1</v>
      </c>
      <c r="N37" s="59"/>
      <c r="O37" s="76">
        <v>26.123376623376622</v>
      </c>
      <c r="P37" s="76">
        <v>29.463917525773194</v>
      </c>
      <c r="Q37" s="76">
        <v>29.463917525773194</v>
      </c>
      <c r="R37" s="75">
        <v>30.222996515679444</v>
      </c>
      <c r="S37" s="76">
        <v>11.812949640287769</v>
      </c>
      <c r="T37" s="76">
        <v>8.5186567164179099</v>
      </c>
      <c r="U37" s="76">
        <v>12.775641025641026</v>
      </c>
      <c r="V37" s="75">
        <v>18.836879432624112</v>
      </c>
      <c r="W37" s="76">
        <v>10.958333333333334</v>
      </c>
      <c r="X37" s="76">
        <v>8.9333333333333336</v>
      </c>
      <c r="Y37" s="76">
        <v>9.9</v>
      </c>
      <c r="Z37" s="75">
        <v>8.4571428571428573</v>
      </c>
      <c r="AA37" s="59"/>
    </row>
    <row r="38" spans="1:27" s="80" customFormat="1" ht="17.100000000000001" customHeight="1" x14ac:dyDescent="0.25">
      <c r="A38" s="57">
        <v>170634</v>
      </c>
      <c r="B38" s="57" t="s">
        <v>276</v>
      </c>
      <c r="C38" s="58" t="s">
        <v>179</v>
      </c>
      <c r="D38" s="74">
        <v>49</v>
      </c>
      <c r="E38" s="120">
        <v>6133</v>
      </c>
      <c r="F38" s="120">
        <v>397</v>
      </c>
      <c r="G38" s="59"/>
      <c r="H38" s="74">
        <v>14</v>
      </c>
      <c r="I38" s="109">
        <v>409.71428571428572</v>
      </c>
      <c r="J38" s="74">
        <v>11</v>
      </c>
      <c r="K38" s="109">
        <v>557.5454545454545</v>
      </c>
      <c r="L38" s="74">
        <v>1</v>
      </c>
      <c r="M38" s="74">
        <v>0</v>
      </c>
      <c r="N38" s="59"/>
      <c r="O38" s="76">
        <v>21.398294762484774</v>
      </c>
      <c r="P38" s="76">
        <v>20.599039615846337</v>
      </c>
      <c r="Q38" s="76">
        <v>20.599039615846337</v>
      </c>
      <c r="R38" s="75">
        <v>19.723650385604113</v>
      </c>
      <c r="S38" s="76">
        <v>12.444613050075873</v>
      </c>
      <c r="T38" s="76">
        <v>10.458804523424879</v>
      </c>
      <c r="U38" s="76">
        <v>13.275109170305678</v>
      </c>
      <c r="V38" s="75">
        <v>16.947115384615383</v>
      </c>
      <c r="W38" s="76">
        <v>14.764705882352942</v>
      </c>
      <c r="X38" s="76">
        <v>12.903846153846153</v>
      </c>
      <c r="Y38" s="76">
        <v>16.111111111111111</v>
      </c>
      <c r="Z38" s="75">
        <v>17</v>
      </c>
      <c r="AA38" s="59"/>
    </row>
    <row r="39" spans="1:27" s="80" customFormat="1" ht="17.100000000000001" customHeight="1" x14ac:dyDescent="0.25">
      <c r="A39" s="57">
        <v>170635</v>
      </c>
      <c r="B39" s="57" t="s">
        <v>277</v>
      </c>
      <c r="C39" s="58" t="s">
        <v>180</v>
      </c>
      <c r="D39" s="74">
        <v>1</v>
      </c>
      <c r="E39" s="120">
        <v>11412</v>
      </c>
      <c r="F39" s="120">
        <v>782</v>
      </c>
      <c r="G39" s="59"/>
      <c r="H39" s="74">
        <v>7</v>
      </c>
      <c r="I39" s="109">
        <v>1518.5714285714287</v>
      </c>
      <c r="J39" s="74">
        <v>7</v>
      </c>
      <c r="K39" s="109">
        <v>1630.2857142857142</v>
      </c>
      <c r="L39" s="74">
        <v>1</v>
      </c>
      <c r="M39" s="74">
        <v>0</v>
      </c>
      <c r="N39" s="59"/>
      <c r="O39" s="76">
        <v>34.700980392156865</v>
      </c>
      <c r="P39" s="76">
        <v>35.077809798270891</v>
      </c>
      <c r="Q39" s="76">
        <v>35.077809798270891</v>
      </c>
      <c r="R39" s="75">
        <v>43.782991202346039</v>
      </c>
      <c r="S39" s="76">
        <v>9.3029612756264228</v>
      </c>
      <c r="T39" s="76">
        <v>7.0964705882352943</v>
      </c>
      <c r="U39" s="76">
        <v>11.070496083550914</v>
      </c>
      <c r="V39" s="75">
        <v>12.867647058823529</v>
      </c>
      <c r="W39" s="76">
        <v>13.777777777777779</v>
      </c>
      <c r="X39" s="76">
        <v>8.17741935483871</v>
      </c>
      <c r="Y39" s="76">
        <v>11.123076923076923</v>
      </c>
      <c r="Z39" s="75">
        <v>13.614035087719298</v>
      </c>
      <c r="AA39" s="59"/>
    </row>
    <row r="40" spans="1:27" s="80" customFormat="1" ht="17.100000000000001" customHeight="1" x14ac:dyDescent="0.25">
      <c r="A40" s="57">
        <v>170636</v>
      </c>
      <c r="B40" s="57" t="s">
        <v>277</v>
      </c>
      <c r="C40" s="58" t="s">
        <v>181</v>
      </c>
      <c r="D40" s="74">
        <v>1</v>
      </c>
      <c r="E40" s="120">
        <v>15347</v>
      </c>
      <c r="F40" s="120">
        <v>1310</v>
      </c>
      <c r="G40" s="59"/>
      <c r="H40" s="74">
        <v>10</v>
      </c>
      <c r="I40" s="109">
        <v>1403.7</v>
      </c>
      <c r="J40" s="74">
        <v>11</v>
      </c>
      <c r="K40" s="109">
        <v>1395.1818181818182</v>
      </c>
      <c r="L40" s="74">
        <v>2</v>
      </c>
      <c r="M40" s="74">
        <v>0</v>
      </c>
      <c r="N40" s="59"/>
      <c r="O40" s="76">
        <v>34.347747747747746</v>
      </c>
      <c r="P40" s="76">
        <v>40.505976095617527</v>
      </c>
      <c r="Q40" s="76">
        <v>40.505976095617527</v>
      </c>
      <c r="R40" s="75">
        <v>40.097514340344169</v>
      </c>
      <c r="S40" s="76">
        <v>12.63065693430657</v>
      </c>
      <c r="T40" s="76">
        <v>11.443521594684386</v>
      </c>
      <c r="U40" s="76">
        <v>13.671965317919074</v>
      </c>
      <c r="V40" s="75">
        <v>16.9983922829582</v>
      </c>
      <c r="W40" s="76">
        <v>23.5</v>
      </c>
      <c r="X40" s="76">
        <v>15.521739130434783</v>
      </c>
      <c r="Y40" s="76">
        <v>26.560975609756099</v>
      </c>
      <c r="Z40" s="75">
        <v>23.4</v>
      </c>
      <c r="AA40" s="59"/>
    </row>
    <row r="41" spans="1:27" s="80" customFormat="1" ht="17.100000000000001" customHeight="1" x14ac:dyDescent="0.25">
      <c r="A41" s="57">
        <v>170637</v>
      </c>
      <c r="B41" s="57" t="s">
        <v>277</v>
      </c>
      <c r="C41" s="58" t="s">
        <v>182</v>
      </c>
      <c r="D41" s="74">
        <v>1</v>
      </c>
      <c r="E41" s="120">
        <v>9750</v>
      </c>
      <c r="F41" s="120">
        <v>1006</v>
      </c>
      <c r="G41" s="59"/>
      <c r="H41" s="74">
        <v>5</v>
      </c>
      <c r="I41" s="109">
        <v>1748.8</v>
      </c>
      <c r="J41" s="74">
        <v>6</v>
      </c>
      <c r="K41" s="109">
        <v>1625</v>
      </c>
      <c r="L41" s="74">
        <v>1</v>
      </c>
      <c r="M41" s="74">
        <v>0</v>
      </c>
      <c r="N41" s="59"/>
      <c r="O41" s="76">
        <v>56.388888888888886</v>
      </c>
      <c r="P41" s="76">
        <v>37.295081967213115</v>
      </c>
      <c r="Q41" s="76">
        <v>37.295081967213115</v>
      </c>
      <c r="R41" s="75">
        <v>44</v>
      </c>
      <c r="S41" s="76">
        <v>14.282548476454293</v>
      </c>
      <c r="T41" s="76">
        <v>11.575498575498575</v>
      </c>
      <c r="U41" s="76">
        <v>16.374005305039788</v>
      </c>
      <c r="V41" s="75">
        <v>18.727272727272727</v>
      </c>
      <c r="W41" s="76">
        <v>27.952380952380953</v>
      </c>
      <c r="X41" s="76">
        <v>24.466666666666665</v>
      </c>
      <c r="Y41" s="76">
        <v>32.319148936170215</v>
      </c>
      <c r="Z41" s="75">
        <v>37.833333333333336</v>
      </c>
      <c r="AA41" s="59"/>
    </row>
    <row r="42" spans="1:27" s="82" customFormat="1" ht="17.100000000000001" customHeight="1" x14ac:dyDescent="0.25">
      <c r="A42" s="91"/>
      <c r="B42" s="91"/>
      <c r="C42" s="93" t="s">
        <v>11</v>
      </c>
      <c r="D42" s="92"/>
      <c r="E42" s="121"/>
      <c r="F42" s="121"/>
      <c r="G42" s="92"/>
      <c r="H42" s="92"/>
      <c r="I42" s="121"/>
      <c r="J42" s="92"/>
      <c r="K42" s="12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83"/>
    </row>
    <row r="43" spans="1:27" s="80" customFormat="1" ht="17.100000000000001" customHeight="1" x14ac:dyDescent="0.25">
      <c r="A43" s="57"/>
      <c r="B43" s="57" t="s">
        <v>277</v>
      </c>
      <c r="C43" s="58"/>
      <c r="D43" s="59"/>
      <c r="E43" s="119">
        <v>196737</v>
      </c>
      <c r="F43" s="119">
        <v>19889</v>
      </c>
      <c r="G43" s="60"/>
      <c r="H43" s="77">
        <v>137</v>
      </c>
      <c r="I43" s="109">
        <v>1290.8613138686133</v>
      </c>
      <c r="J43" s="77">
        <v>150</v>
      </c>
      <c r="K43" s="109">
        <v>1311.58</v>
      </c>
      <c r="L43" s="77">
        <v>25</v>
      </c>
      <c r="M43" s="77">
        <v>0</v>
      </c>
      <c r="N43" s="60"/>
      <c r="O43" s="78">
        <v>34.682787103650412</v>
      </c>
      <c r="P43" s="78">
        <v>35.57849972113776</v>
      </c>
      <c r="Q43" s="78">
        <v>35.57849972113776</v>
      </c>
      <c r="R43" s="75">
        <v>39.320966350301987</v>
      </c>
      <c r="S43" s="78">
        <v>12.907129881925522</v>
      </c>
      <c r="T43" s="78">
        <v>10.288563049853373</v>
      </c>
      <c r="U43" s="78">
        <v>14.847528684907326</v>
      </c>
      <c r="V43" s="75">
        <v>17.030148310235838</v>
      </c>
      <c r="W43" s="165">
        <v>22.1</v>
      </c>
      <c r="X43" s="165">
        <v>16.8</v>
      </c>
      <c r="Y43" s="165">
        <v>22.5</v>
      </c>
      <c r="Z43" s="163">
        <v>24.6</v>
      </c>
      <c r="AA43" s="60"/>
    </row>
    <row r="44" spans="1:27" s="80" customFormat="1" ht="17.100000000000001" customHeight="1" x14ac:dyDescent="0.25">
      <c r="A44" s="57"/>
      <c r="B44" s="57" t="s">
        <v>276</v>
      </c>
      <c r="C44" s="58"/>
      <c r="D44" s="59"/>
      <c r="E44" s="119">
        <v>124739</v>
      </c>
      <c r="F44" s="119">
        <v>12500</v>
      </c>
      <c r="G44" s="60"/>
      <c r="H44" s="77">
        <v>183</v>
      </c>
      <c r="I44" s="109">
        <v>613.32786885245901</v>
      </c>
      <c r="J44" s="77">
        <v>150</v>
      </c>
      <c r="K44" s="109">
        <v>831.59333333333336</v>
      </c>
      <c r="L44" s="77">
        <v>10</v>
      </c>
      <c r="M44" s="77">
        <v>4</v>
      </c>
      <c r="N44" s="60"/>
      <c r="O44" s="78">
        <v>23.903713213509779</v>
      </c>
      <c r="P44" s="78">
        <v>24.247003595685179</v>
      </c>
      <c r="Q44" s="78">
        <v>24.247003595685179</v>
      </c>
      <c r="R44" s="75">
        <v>24.387444317828653</v>
      </c>
      <c r="S44" s="78">
        <v>10.812891986062718</v>
      </c>
      <c r="T44" s="78">
        <v>8.9016495101078998</v>
      </c>
      <c r="U44" s="78">
        <v>11.481987440784399</v>
      </c>
      <c r="V44" s="75">
        <v>16.093090211132438</v>
      </c>
      <c r="W44" s="165">
        <v>19.600000000000001</v>
      </c>
      <c r="X44" s="165">
        <v>16.2</v>
      </c>
      <c r="Y44" s="165">
        <v>24.1</v>
      </c>
      <c r="Z44" s="163">
        <v>23.5</v>
      </c>
      <c r="AA44" s="60"/>
    </row>
    <row r="45" spans="1:27" s="80" customFormat="1" ht="17.100000000000001" customHeight="1" x14ac:dyDescent="0.25">
      <c r="A45" s="57"/>
      <c r="B45" s="57" t="s">
        <v>302</v>
      </c>
      <c r="C45" s="58"/>
      <c r="D45" s="59"/>
      <c r="E45" s="119">
        <v>321476</v>
      </c>
      <c r="F45" s="119">
        <v>32389</v>
      </c>
      <c r="G45" s="64"/>
      <c r="H45" s="79">
        <v>320</v>
      </c>
      <c r="I45" s="109">
        <v>903.39687500000002</v>
      </c>
      <c r="J45" s="79">
        <v>300</v>
      </c>
      <c r="K45" s="109">
        <v>1071.5866666666666</v>
      </c>
      <c r="L45" s="79">
        <v>35</v>
      </c>
      <c r="M45" s="79">
        <v>4</v>
      </c>
      <c r="N45" s="64"/>
      <c r="O45" s="78">
        <v>28.492400181488204</v>
      </c>
      <c r="P45" s="78">
        <v>28.976373370577281</v>
      </c>
      <c r="Q45" s="78">
        <v>28.976373370577281</v>
      </c>
      <c r="R45" s="75">
        <v>30.640693683386523</v>
      </c>
      <c r="S45" s="78">
        <v>11.871914111838327</v>
      </c>
      <c r="T45" s="78">
        <v>9.614420062695924</v>
      </c>
      <c r="U45" s="78">
        <v>13.163552174632049</v>
      </c>
      <c r="V45" s="75">
        <v>16.558507426639295</v>
      </c>
      <c r="W45" s="165">
        <v>21.1</v>
      </c>
      <c r="X45" s="165">
        <v>16.600000000000001</v>
      </c>
      <c r="Y45" s="165">
        <v>23</v>
      </c>
      <c r="Z45" s="163">
        <v>24.2</v>
      </c>
      <c r="AA45" s="64"/>
    </row>
    <row r="48" spans="1:27" x14ac:dyDescent="0.25">
      <c r="A48" s="25" t="str">
        <f>' Sacyl'!A43</f>
        <v>Fecha de corte : 01/01/2020</v>
      </c>
      <c r="B48" s="25"/>
      <c r="C48" s="25"/>
      <c r="D48" s="25"/>
      <c r="E48" s="114"/>
      <c r="F48" s="114"/>
      <c r="G48" s="67"/>
      <c r="H48" s="25"/>
      <c r="I48" s="114"/>
      <c r="J48" s="25"/>
      <c r="K48" s="11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73" t="s">
        <v>285</v>
      </c>
      <c r="B49" s="73"/>
      <c r="C49" s="73"/>
      <c r="D49" s="73"/>
      <c r="E49" s="115"/>
      <c r="F49" s="115"/>
      <c r="G49" s="73"/>
      <c r="H49" s="73"/>
      <c r="I49" s="115"/>
      <c r="J49" s="73"/>
      <c r="K49" s="115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x14ac:dyDescent="0.25">
      <c r="A50" s="73" t="s">
        <v>327</v>
      </c>
      <c r="B50" s="73"/>
      <c r="C50" s="73"/>
      <c r="D50" s="73"/>
      <c r="E50" s="115"/>
      <c r="F50" s="115"/>
      <c r="G50" s="73"/>
      <c r="H50" s="73"/>
      <c r="I50" s="115"/>
      <c r="J50" s="73"/>
      <c r="K50" s="115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x14ac:dyDescent="0.25">
      <c r="A51" s="73" t="s">
        <v>286</v>
      </c>
      <c r="B51" s="73"/>
      <c r="C51" s="73"/>
      <c r="D51" s="73"/>
      <c r="E51" s="115"/>
      <c r="F51" s="115"/>
      <c r="G51" s="73"/>
      <c r="H51" s="73"/>
      <c r="I51" s="115"/>
      <c r="J51" s="73"/>
      <c r="K51" s="115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x14ac:dyDescent="0.25">
      <c r="A52" s="73" t="s">
        <v>326</v>
      </c>
      <c r="B52" s="73"/>
      <c r="C52" s="73"/>
      <c r="D52" s="73"/>
      <c r="E52" s="115"/>
      <c r="F52" s="115"/>
      <c r="G52" s="73"/>
      <c r="H52" s="73"/>
      <c r="I52" s="115"/>
      <c r="J52" s="73"/>
      <c r="K52" s="115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x14ac:dyDescent="0.25">
      <c r="A53" s="73" t="s">
        <v>329</v>
      </c>
      <c r="B53" s="73"/>
      <c r="C53" s="73"/>
      <c r="D53" s="73"/>
      <c r="E53" s="115"/>
      <c r="F53" s="115"/>
      <c r="G53" s="73"/>
      <c r="H53" s="73"/>
      <c r="I53" s="115"/>
      <c r="J53" s="73"/>
      <c r="K53" s="115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90" customFormat="1" ht="15" customHeight="1" x14ac:dyDescent="0.25">
      <c r="A54" s="171" t="s">
        <v>330</v>
      </c>
      <c r="B54" s="171"/>
      <c r="C54" s="171"/>
      <c r="D54" s="171"/>
      <c r="E54" s="186"/>
      <c r="F54" s="186"/>
      <c r="G54" s="171"/>
      <c r="H54" s="171"/>
      <c r="I54" s="186"/>
      <c r="J54" s="171"/>
      <c r="K54" s="186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</row>
    <row r="55" spans="1:26" ht="15" customHeight="1" x14ac:dyDescent="0.25">
      <c r="A55" s="171" t="s">
        <v>308</v>
      </c>
      <c r="B55" s="171"/>
      <c r="C55" s="171"/>
      <c r="D55" s="171"/>
      <c r="E55" s="186"/>
      <c r="F55" s="186"/>
      <c r="G55" s="171"/>
      <c r="H55" s="171"/>
      <c r="I55" s="186"/>
      <c r="J55" s="171"/>
      <c r="K55" s="186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</row>
    <row r="56" spans="1:26" x14ac:dyDescent="0.25">
      <c r="A56" s="97" t="s">
        <v>309</v>
      </c>
    </row>
    <row r="57" spans="1:26" x14ac:dyDescent="0.25">
      <c r="A57" s="97" t="s">
        <v>306</v>
      </c>
    </row>
    <row r="59" spans="1:26" x14ac:dyDescent="0.25">
      <c r="J59" s="110"/>
    </row>
  </sheetData>
  <mergeCells count="11">
    <mergeCell ref="A54:Z54"/>
    <mergeCell ref="A55:Z55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>&amp;L&amp;G</oddHead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zoomScale="80" zoomScaleNormal="80" workbookViewId="0">
      <selection activeCell="Z1" sqref="Z1:Z1048576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</cols>
  <sheetData>
    <row r="1" spans="1:26" ht="21" x14ac:dyDescent="0.35">
      <c r="A1" s="48" t="s">
        <v>320</v>
      </c>
      <c r="C1" s="27"/>
      <c r="G1" s="3"/>
    </row>
    <row r="2" spans="1:26" ht="14.4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6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6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6" s="80" customFormat="1" ht="17.100000000000001" customHeight="1" x14ac:dyDescent="0.25">
      <c r="A6" s="57">
        <v>170701</v>
      </c>
      <c r="B6" s="57" t="s">
        <v>276</v>
      </c>
      <c r="C6" s="58" t="s">
        <v>183</v>
      </c>
      <c r="D6" s="74">
        <v>30</v>
      </c>
      <c r="E6" s="120">
        <v>8364</v>
      </c>
      <c r="F6" s="120">
        <v>781</v>
      </c>
      <c r="G6" s="59"/>
      <c r="H6" s="74">
        <v>14</v>
      </c>
      <c r="I6" s="109">
        <v>541.64285714285711</v>
      </c>
      <c r="J6" s="74">
        <v>8</v>
      </c>
      <c r="K6" s="109">
        <v>1045.5</v>
      </c>
      <c r="L6" s="74">
        <v>0</v>
      </c>
      <c r="M6" s="74">
        <v>1</v>
      </c>
      <c r="N6" s="59"/>
      <c r="O6" s="76">
        <v>18.035087719298247</v>
      </c>
      <c r="P6" s="76">
        <v>14.635989010989011</v>
      </c>
      <c r="Q6" s="76">
        <v>19.125465838509317</v>
      </c>
      <c r="R6" s="75">
        <v>19.351428571428571</v>
      </c>
      <c r="S6" s="76">
        <v>13.952702702702704</v>
      </c>
      <c r="T6" s="76">
        <v>11.510144927536231</v>
      </c>
      <c r="U6" s="76">
        <v>15.884705882352941</v>
      </c>
      <c r="V6" s="75">
        <v>21.975786924939467</v>
      </c>
      <c r="W6" s="76">
        <v>12.342105263157896</v>
      </c>
      <c r="X6" s="76">
        <v>7.5454545454545459</v>
      </c>
      <c r="Y6" s="76">
        <v>15.272727272727273</v>
      </c>
      <c r="Z6" s="75">
        <v>15.323529411764707</v>
      </c>
    </row>
    <row r="7" spans="1:26" s="80" customFormat="1" ht="17.100000000000001" customHeight="1" x14ac:dyDescent="0.25">
      <c r="A7" s="57">
        <v>170702</v>
      </c>
      <c r="B7" s="57" t="s">
        <v>276</v>
      </c>
      <c r="C7" s="58" t="s">
        <v>184</v>
      </c>
      <c r="D7" s="74">
        <v>19</v>
      </c>
      <c r="E7" s="120">
        <v>9284</v>
      </c>
      <c r="F7" s="120">
        <v>910</v>
      </c>
      <c r="G7" s="59"/>
      <c r="H7" s="74">
        <v>15</v>
      </c>
      <c r="I7" s="109">
        <v>558.26666666666665</v>
      </c>
      <c r="J7" s="74">
        <v>9</v>
      </c>
      <c r="K7" s="109">
        <v>1031.5555555555557</v>
      </c>
      <c r="L7" s="74">
        <v>0</v>
      </c>
      <c r="M7" s="74">
        <v>1</v>
      </c>
      <c r="N7" s="59"/>
      <c r="O7" s="76">
        <v>19.322939866369712</v>
      </c>
      <c r="P7" s="76">
        <v>17.475609756097562</v>
      </c>
      <c r="Q7" s="76">
        <v>20.308656036446468</v>
      </c>
      <c r="R7" s="75">
        <v>22.968545216251638</v>
      </c>
      <c r="S7" s="76">
        <v>15.355029585798816</v>
      </c>
      <c r="T7" s="76">
        <v>12.13076923076923</v>
      </c>
      <c r="U7" s="76">
        <v>14.91501976284585</v>
      </c>
      <c r="V7" s="75">
        <v>22.331196581196583</v>
      </c>
      <c r="W7" s="76">
        <v>22.152173913043477</v>
      </c>
      <c r="X7" s="76">
        <v>17.892857142857142</v>
      </c>
      <c r="Y7" s="76">
        <v>23.21875</v>
      </c>
      <c r="Z7" s="75">
        <v>23.377777777777776</v>
      </c>
    </row>
    <row r="8" spans="1:26" s="80" customFormat="1" ht="17.100000000000001" customHeight="1" x14ac:dyDescent="0.25">
      <c r="A8" s="57">
        <v>170703</v>
      </c>
      <c r="B8" s="57" t="s">
        <v>277</v>
      </c>
      <c r="C8" s="58" t="s">
        <v>185</v>
      </c>
      <c r="D8" s="74">
        <v>21</v>
      </c>
      <c r="E8" s="120">
        <v>13906</v>
      </c>
      <c r="F8" s="120">
        <v>1459</v>
      </c>
      <c r="G8" s="59"/>
      <c r="H8" s="74">
        <v>14</v>
      </c>
      <c r="I8" s="109">
        <v>889.07142857142856</v>
      </c>
      <c r="J8" s="74">
        <v>11</v>
      </c>
      <c r="K8" s="109">
        <v>1264.1818181818182</v>
      </c>
      <c r="L8" s="74">
        <v>2</v>
      </c>
      <c r="M8" s="74">
        <v>0</v>
      </c>
      <c r="N8" s="59"/>
      <c r="O8" s="76">
        <v>30.515789473684212</v>
      </c>
      <c r="P8" s="76">
        <v>25.303519061583579</v>
      </c>
      <c r="Q8" s="76">
        <v>33.69736842105263</v>
      </c>
      <c r="R8" s="75">
        <v>31.069952305246424</v>
      </c>
      <c r="S8" s="76">
        <v>15.497418244406196</v>
      </c>
      <c r="T8" s="76">
        <v>12.66798418972332</v>
      </c>
      <c r="U8" s="76">
        <v>15.317355371900826</v>
      </c>
      <c r="V8" s="75">
        <v>22.605396290050589</v>
      </c>
      <c r="W8" s="76">
        <v>22.140186915887849</v>
      </c>
      <c r="X8" s="76">
        <v>20.408602150537636</v>
      </c>
      <c r="Y8" s="76">
        <v>27.36904761904762</v>
      </c>
      <c r="Z8" s="75">
        <v>25.265486725663717</v>
      </c>
    </row>
    <row r="9" spans="1:26" s="80" customFormat="1" ht="17.100000000000001" customHeight="1" x14ac:dyDescent="0.25">
      <c r="A9" s="57">
        <v>170704</v>
      </c>
      <c r="B9" s="57" t="s">
        <v>276</v>
      </c>
      <c r="C9" s="58" t="s">
        <v>186</v>
      </c>
      <c r="D9" s="74">
        <v>12</v>
      </c>
      <c r="E9" s="120">
        <v>1399</v>
      </c>
      <c r="F9" s="120">
        <v>74</v>
      </c>
      <c r="G9" s="59"/>
      <c r="H9" s="74">
        <v>5</v>
      </c>
      <c r="I9" s="109">
        <v>265</v>
      </c>
      <c r="J9" s="74">
        <v>3</v>
      </c>
      <c r="K9" s="109">
        <v>466.33333333333331</v>
      </c>
      <c r="L9" s="74">
        <v>0</v>
      </c>
      <c r="M9" s="74">
        <v>0</v>
      </c>
      <c r="N9" s="59"/>
      <c r="O9" s="76">
        <v>18.47878787878788</v>
      </c>
      <c r="P9" s="76">
        <v>11.98165137614679</v>
      </c>
      <c r="Q9" s="76">
        <v>16.91616766467066</v>
      </c>
      <c r="R9" s="75">
        <v>14.710280373831775</v>
      </c>
      <c r="S9" s="76">
        <v>8.7533333333333339</v>
      </c>
      <c r="T9" s="76">
        <v>6.3021582733812949</v>
      </c>
      <c r="U9" s="76">
        <v>8.9725274725274726</v>
      </c>
      <c r="V9" s="75">
        <v>15.18452380952381</v>
      </c>
      <c r="W9" s="76">
        <v>0</v>
      </c>
      <c r="X9" s="76">
        <v>0</v>
      </c>
      <c r="Y9" s="76">
        <v>0</v>
      </c>
      <c r="Z9" s="75">
        <v>0</v>
      </c>
    </row>
    <row r="10" spans="1:26" s="81" customFormat="1" ht="17.100000000000001" customHeight="1" x14ac:dyDescent="0.25">
      <c r="A10" s="57">
        <v>170705</v>
      </c>
      <c r="B10" s="57" t="s">
        <v>276</v>
      </c>
      <c r="C10" s="58" t="s">
        <v>187</v>
      </c>
      <c r="D10" s="74">
        <v>26</v>
      </c>
      <c r="E10" s="120">
        <v>2269</v>
      </c>
      <c r="F10" s="120">
        <v>197</v>
      </c>
      <c r="G10" s="59"/>
      <c r="H10" s="74">
        <v>8</v>
      </c>
      <c r="I10" s="109">
        <v>259</v>
      </c>
      <c r="J10" s="74">
        <v>3</v>
      </c>
      <c r="K10" s="109">
        <v>756.33333333333337</v>
      </c>
      <c r="L10" s="74">
        <v>0</v>
      </c>
      <c r="M10" s="74">
        <v>1</v>
      </c>
      <c r="N10" s="59"/>
      <c r="O10" s="76">
        <v>14.093939393939394</v>
      </c>
      <c r="P10" s="76">
        <v>12.618925831202047</v>
      </c>
      <c r="Q10" s="76">
        <v>4.0852272727272725</v>
      </c>
      <c r="R10" s="75">
        <v>15.165584415584416</v>
      </c>
      <c r="S10" s="76">
        <v>7.7801418439716308</v>
      </c>
      <c r="T10" s="76">
        <v>5.2755102040816331</v>
      </c>
      <c r="U10" s="76">
        <v>6.3920454545454541</v>
      </c>
      <c r="V10" s="75">
        <v>8.4076433121019107</v>
      </c>
      <c r="W10" s="76">
        <v>4.7777777777777777</v>
      </c>
      <c r="X10" s="76">
        <v>5.75</v>
      </c>
      <c r="Y10" s="76">
        <v>5.5</v>
      </c>
      <c r="Z10" s="75">
        <v>3.6666666666666665</v>
      </c>
    </row>
    <row r="11" spans="1:26" s="80" customFormat="1" ht="17.100000000000001" customHeight="1" x14ac:dyDescent="0.25">
      <c r="A11" s="57">
        <v>170706</v>
      </c>
      <c r="B11" s="57" t="s">
        <v>276</v>
      </c>
      <c r="C11" s="58" t="s">
        <v>188</v>
      </c>
      <c r="D11" s="74">
        <v>32</v>
      </c>
      <c r="E11" s="120">
        <v>8593</v>
      </c>
      <c r="F11" s="120">
        <v>731</v>
      </c>
      <c r="G11" s="59"/>
      <c r="H11" s="74">
        <v>16</v>
      </c>
      <c r="I11" s="109">
        <v>491.375</v>
      </c>
      <c r="J11" s="74">
        <v>9</v>
      </c>
      <c r="K11" s="109">
        <v>954.77777777777783</v>
      </c>
      <c r="L11" s="74">
        <v>0</v>
      </c>
      <c r="M11" s="74">
        <v>1</v>
      </c>
      <c r="N11" s="59"/>
      <c r="O11" s="76">
        <v>21.928859060402683</v>
      </c>
      <c r="P11" s="76">
        <v>16.761570827489482</v>
      </c>
      <c r="Q11" s="76">
        <v>20.892418032786885</v>
      </c>
      <c r="R11" s="75">
        <v>20.463869463869464</v>
      </c>
      <c r="S11" s="76">
        <v>14.771493212669684</v>
      </c>
      <c r="T11" s="76">
        <v>9.2035087719298243</v>
      </c>
      <c r="U11" s="76">
        <v>15.305439330543933</v>
      </c>
      <c r="V11" s="75">
        <v>20.314855875831487</v>
      </c>
      <c r="W11" s="76">
        <v>13.702702702702704</v>
      </c>
      <c r="X11" s="76">
        <v>12</v>
      </c>
      <c r="Y11" s="76">
        <v>15.8125</v>
      </c>
      <c r="Z11" s="75">
        <v>16.88</v>
      </c>
    </row>
    <row r="12" spans="1:26" s="80" customFormat="1" ht="17.100000000000001" customHeight="1" x14ac:dyDescent="0.25">
      <c r="A12" s="57">
        <v>170707</v>
      </c>
      <c r="B12" s="57" t="s">
        <v>276</v>
      </c>
      <c r="C12" s="58" t="s">
        <v>189</v>
      </c>
      <c r="D12" s="74">
        <v>35</v>
      </c>
      <c r="E12" s="120">
        <v>4389</v>
      </c>
      <c r="F12" s="120">
        <v>524</v>
      </c>
      <c r="G12" s="59"/>
      <c r="H12" s="74">
        <v>10</v>
      </c>
      <c r="I12" s="109">
        <v>386.5</v>
      </c>
      <c r="J12" s="74">
        <v>5</v>
      </c>
      <c r="K12" s="109">
        <v>877.8</v>
      </c>
      <c r="L12" s="74">
        <v>0</v>
      </c>
      <c r="M12" s="74">
        <v>1</v>
      </c>
      <c r="N12" s="59"/>
      <c r="O12" s="76">
        <v>17.769411764705882</v>
      </c>
      <c r="P12" s="76">
        <v>17.006637168141594</v>
      </c>
      <c r="Q12" s="76">
        <v>21.521999999999998</v>
      </c>
      <c r="R12" s="75">
        <v>25.428571428571427</v>
      </c>
      <c r="S12" s="76">
        <v>10.737991266375547</v>
      </c>
      <c r="T12" s="76">
        <v>11.442148760330578</v>
      </c>
      <c r="U12" s="76">
        <v>12.023026315789474</v>
      </c>
      <c r="V12" s="75">
        <v>15.225806451612904</v>
      </c>
      <c r="W12" s="76">
        <v>17.428571428571427</v>
      </c>
      <c r="X12" s="76">
        <v>10.866666666666667</v>
      </c>
      <c r="Y12" s="76">
        <v>10.5</v>
      </c>
      <c r="Z12" s="75">
        <v>12.727272727272727</v>
      </c>
    </row>
    <row r="13" spans="1:26" s="80" customFormat="1" ht="17.100000000000001" customHeight="1" x14ac:dyDescent="0.25">
      <c r="A13" s="57">
        <v>170708</v>
      </c>
      <c r="B13" s="57" t="s">
        <v>277</v>
      </c>
      <c r="C13" s="58" t="s">
        <v>190</v>
      </c>
      <c r="D13" s="74">
        <v>1</v>
      </c>
      <c r="E13" s="120">
        <v>22152</v>
      </c>
      <c r="F13" s="120">
        <v>2634</v>
      </c>
      <c r="G13" s="59"/>
      <c r="H13" s="74">
        <v>14</v>
      </c>
      <c r="I13" s="109">
        <v>1394.1428571428571</v>
      </c>
      <c r="J13" s="74">
        <v>16</v>
      </c>
      <c r="K13" s="109">
        <v>1384.5</v>
      </c>
      <c r="L13" s="74">
        <v>3</v>
      </c>
      <c r="M13" s="74">
        <v>0</v>
      </c>
      <c r="N13" s="59"/>
      <c r="O13" s="76">
        <v>30.770777479892761</v>
      </c>
      <c r="P13" s="76">
        <v>28.665546218487396</v>
      </c>
      <c r="Q13" s="76">
        <v>27.066521264994549</v>
      </c>
      <c r="R13" s="75">
        <v>31.33458177278402</v>
      </c>
      <c r="S13" s="76">
        <v>15.712560386473429</v>
      </c>
      <c r="T13" s="76">
        <v>11.276203966005665</v>
      </c>
      <c r="U13" s="76">
        <v>13.542056074766355</v>
      </c>
      <c r="V13" s="75">
        <v>16.910950661853189</v>
      </c>
      <c r="W13" s="76">
        <v>19.428571428571427</v>
      </c>
      <c r="X13" s="76">
        <v>13.273291925465838</v>
      </c>
      <c r="Y13" s="76">
        <v>14.98984771573604</v>
      </c>
      <c r="Z13" s="75">
        <v>17.216049382716051</v>
      </c>
    </row>
    <row r="14" spans="1:26" s="80" customFormat="1" ht="17.100000000000001" customHeight="1" x14ac:dyDescent="0.25">
      <c r="A14" s="57">
        <v>170709</v>
      </c>
      <c r="B14" s="57" t="s">
        <v>277</v>
      </c>
      <c r="C14" s="58" t="s">
        <v>191</v>
      </c>
      <c r="D14" s="74">
        <v>1</v>
      </c>
      <c r="E14" s="120">
        <v>18102</v>
      </c>
      <c r="F14" s="120">
        <v>2374</v>
      </c>
      <c r="G14" s="59"/>
      <c r="H14" s="74">
        <v>11</v>
      </c>
      <c r="I14" s="109">
        <v>1429.8181818181818</v>
      </c>
      <c r="J14" s="74">
        <v>13</v>
      </c>
      <c r="K14" s="109">
        <v>1392.4615384615386</v>
      </c>
      <c r="L14" s="74">
        <v>3</v>
      </c>
      <c r="M14" s="74">
        <v>0</v>
      </c>
      <c r="N14" s="59"/>
      <c r="O14" s="76">
        <v>33.30966469428008</v>
      </c>
      <c r="P14" s="76">
        <v>28.386892177589854</v>
      </c>
      <c r="Q14" s="76">
        <v>30.212885154061624</v>
      </c>
      <c r="R14" s="75">
        <v>35.400641025641029</v>
      </c>
      <c r="S14" s="76">
        <v>15.47209653092006</v>
      </c>
      <c r="T14" s="76">
        <v>13.412844036697248</v>
      </c>
      <c r="U14" s="76">
        <v>14.500707213578501</v>
      </c>
      <c r="V14" s="75">
        <v>17.929745889387146</v>
      </c>
      <c r="W14" s="76">
        <v>23.038167938931299</v>
      </c>
      <c r="X14" s="76">
        <v>14.612903225806452</v>
      </c>
      <c r="Y14" s="76">
        <v>25.251968503937007</v>
      </c>
      <c r="Z14" s="75">
        <v>22.238095238095237</v>
      </c>
    </row>
    <row r="15" spans="1:26" s="80" customFormat="1" ht="17.100000000000001" customHeight="1" x14ac:dyDescent="0.25">
      <c r="A15" s="57">
        <v>170710</v>
      </c>
      <c r="B15" s="57" t="s">
        <v>277</v>
      </c>
      <c r="C15" s="58" t="s">
        <v>192</v>
      </c>
      <c r="D15" s="74">
        <v>1</v>
      </c>
      <c r="E15" s="120">
        <v>15244</v>
      </c>
      <c r="F15" s="120">
        <v>1987</v>
      </c>
      <c r="G15" s="59"/>
      <c r="H15" s="74">
        <v>10</v>
      </c>
      <c r="I15" s="109">
        <v>1325.7</v>
      </c>
      <c r="J15" s="74">
        <v>13</v>
      </c>
      <c r="K15" s="109">
        <v>1172.6153846153845</v>
      </c>
      <c r="L15" s="74">
        <v>2</v>
      </c>
      <c r="M15" s="74">
        <v>1</v>
      </c>
      <c r="N15" s="59"/>
      <c r="O15" s="76">
        <v>28.753794266441822</v>
      </c>
      <c r="P15" s="76">
        <v>26.463007159904535</v>
      </c>
      <c r="Q15" s="76">
        <v>27.1328</v>
      </c>
      <c r="R15" s="75">
        <v>34.208897485493232</v>
      </c>
      <c r="S15" s="76">
        <v>11.76037483266399</v>
      </c>
      <c r="T15" s="76">
        <v>8.3422131147540988</v>
      </c>
      <c r="U15" s="76">
        <v>10.155864197530864</v>
      </c>
      <c r="V15" s="75">
        <v>13.594155844155845</v>
      </c>
      <c r="W15" s="76">
        <v>19.10144927536232</v>
      </c>
      <c r="X15" s="76">
        <v>19.767441860465116</v>
      </c>
      <c r="Y15" s="76">
        <v>24.364583333333332</v>
      </c>
      <c r="Z15" s="75">
        <v>18.266666666666666</v>
      </c>
    </row>
    <row r="16" spans="1:26" s="80" customFormat="1" ht="17.100000000000001" customHeight="1" x14ac:dyDescent="0.25">
      <c r="A16" s="57">
        <v>170711</v>
      </c>
      <c r="B16" s="57" t="s">
        <v>276</v>
      </c>
      <c r="C16" s="58" t="s">
        <v>193</v>
      </c>
      <c r="D16" s="74">
        <v>52</v>
      </c>
      <c r="E16" s="120">
        <v>21403</v>
      </c>
      <c r="F16" s="120">
        <v>3026</v>
      </c>
      <c r="G16" s="59"/>
      <c r="H16" s="74">
        <v>22</v>
      </c>
      <c r="I16" s="109">
        <v>835.31818181818187</v>
      </c>
      <c r="J16" s="74">
        <v>14</v>
      </c>
      <c r="K16" s="109">
        <v>1528.7857142857142</v>
      </c>
      <c r="L16" s="74">
        <v>0</v>
      </c>
      <c r="M16" s="74">
        <v>3</v>
      </c>
      <c r="N16" s="59"/>
      <c r="O16" s="76">
        <v>23.311600338696021</v>
      </c>
      <c r="P16" s="76">
        <v>22.701226309921964</v>
      </c>
      <c r="Q16" s="76">
        <v>28.25731584258325</v>
      </c>
      <c r="R16" s="75">
        <v>26.975941422594143</v>
      </c>
      <c r="S16" s="76">
        <v>13.5975</v>
      </c>
      <c r="T16" s="76">
        <v>11.010484927916121</v>
      </c>
      <c r="U16" s="76">
        <v>14.785194174757281</v>
      </c>
      <c r="V16" s="75">
        <v>24.127659574468087</v>
      </c>
      <c r="W16" s="76">
        <v>20.180327868852459</v>
      </c>
      <c r="X16" s="76">
        <v>16.327102803738317</v>
      </c>
      <c r="Y16" s="76">
        <v>19.706586826347305</v>
      </c>
      <c r="Z16" s="75">
        <v>21.857142857142858</v>
      </c>
    </row>
    <row r="17" spans="1:26" s="80" customFormat="1" ht="17.100000000000001" customHeight="1" x14ac:dyDescent="0.25">
      <c r="A17" s="57">
        <v>170712</v>
      </c>
      <c r="B17" s="57" t="s">
        <v>276</v>
      </c>
      <c r="C17" s="58" t="s">
        <v>194</v>
      </c>
      <c r="D17" s="74">
        <v>41</v>
      </c>
      <c r="E17" s="120">
        <v>2895</v>
      </c>
      <c r="F17" s="120">
        <v>311</v>
      </c>
      <c r="G17" s="59"/>
      <c r="H17" s="74">
        <v>9</v>
      </c>
      <c r="I17" s="109">
        <v>287.11111111111109</v>
      </c>
      <c r="J17" s="74">
        <v>5</v>
      </c>
      <c r="K17" s="109">
        <v>579</v>
      </c>
      <c r="L17" s="74">
        <v>0</v>
      </c>
      <c r="M17" s="74">
        <v>0</v>
      </c>
      <c r="N17" s="59"/>
      <c r="O17" s="76">
        <v>19.732704402515722</v>
      </c>
      <c r="P17" s="76">
        <v>14.88974358974359</v>
      </c>
      <c r="Q17" s="76">
        <v>20.239999999999998</v>
      </c>
      <c r="R17" s="75">
        <v>18.994100294985252</v>
      </c>
      <c r="S17" s="76">
        <v>10.276119402985074</v>
      </c>
      <c r="T17" s="76">
        <v>8.3811320754716974</v>
      </c>
      <c r="U17" s="76">
        <v>11.883561643835616</v>
      </c>
      <c r="V17" s="75">
        <v>14.33206106870229</v>
      </c>
      <c r="W17" s="76">
        <v>0</v>
      </c>
      <c r="X17" s="76">
        <v>0</v>
      </c>
      <c r="Y17" s="76">
        <v>0</v>
      </c>
      <c r="Z17" s="75">
        <v>0</v>
      </c>
    </row>
    <row r="18" spans="1:26" s="80" customFormat="1" ht="17.100000000000001" customHeight="1" x14ac:dyDescent="0.25">
      <c r="A18" s="57">
        <v>170713</v>
      </c>
      <c r="B18" s="57" t="s">
        <v>276</v>
      </c>
      <c r="C18" s="58" t="s">
        <v>195</v>
      </c>
      <c r="D18" s="74">
        <v>10</v>
      </c>
      <c r="E18" s="120">
        <v>3289</v>
      </c>
      <c r="F18" s="120">
        <v>337</v>
      </c>
      <c r="G18" s="59"/>
      <c r="H18" s="74">
        <v>5</v>
      </c>
      <c r="I18" s="109">
        <v>590.4</v>
      </c>
      <c r="J18" s="74">
        <v>3</v>
      </c>
      <c r="K18" s="109">
        <v>1096.3333333333333</v>
      </c>
      <c r="L18" s="74">
        <v>0</v>
      </c>
      <c r="M18" s="74">
        <v>0</v>
      </c>
      <c r="N18" s="59"/>
      <c r="O18" s="76">
        <v>22.783999999999999</v>
      </c>
      <c r="P18" s="76">
        <v>20.766949152542374</v>
      </c>
      <c r="Q18" s="76">
        <v>16.548780487804876</v>
      </c>
      <c r="R18" s="75">
        <v>19.603571428571428</v>
      </c>
      <c r="S18" s="76">
        <v>11.259493670886076</v>
      </c>
      <c r="T18" s="76">
        <v>11.935064935064934</v>
      </c>
      <c r="U18" s="76">
        <v>12.17258883248731</v>
      </c>
      <c r="V18" s="75">
        <v>13.642045454545455</v>
      </c>
      <c r="W18" s="76">
        <v>0</v>
      </c>
      <c r="X18" s="76">
        <v>0</v>
      </c>
      <c r="Y18" s="76">
        <v>0</v>
      </c>
      <c r="Z18" s="75">
        <v>0</v>
      </c>
    </row>
    <row r="19" spans="1:26" s="80" customFormat="1" ht="17.100000000000001" customHeight="1" x14ac:dyDescent="0.25">
      <c r="A19" s="57">
        <v>170714</v>
      </c>
      <c r="B19" s="57" t="s">
        <v>276</v>
      </c>
      <c r="C19" s="58" t="s">
        <v>196</v>
      </c>
      <c r="D19" s="74">
        <v>4</v>
      </c>
      <c r="E19" s="120">
        <v>8497</v>
      </c>
      <c r="F19" s="120">
        <v>1247</v>
      </c>
      <c r="G19" s="59"/>
      <c r="H19" s="74">
        <v>7</v>
      </c>
      <c r="I19" s="109">
        <v>1035.7142857142858</v>
      </c>
      <c r="J19" s="74">
        <v>7</v>
      </c>
      <c r="K19" s="109">
        <v>1213.8571428571429</v>
      </c>
      <c r="L19" s="74">
        <v>1</v>
      </c>
      <c r="M19" s="74">
        <v>0</v>
      </c>
      <c r="N19" s="59"/>
      <c r="O19" s="76">
        <v>38.460843373493979</v>
      </c>
      <c r="P19" s="76">
        <v>36.821874999999999</v>
      </c>
      <c r="Q19" s="76">
        <v>41.730215827338128</v>
      </c>
      <c r="R19" s="75">
        <v>33.600543478260867</v>
      </c>
      <c r="S19" s="76">
        <v>14.806451612903226</v>
      </c>
      <c r="T19" s="76">
        <v>11.988304093567251</v>
      </c>
      <c r="U19" s="76">
        <v>14.906024096385542</v>
      </c>
      <c r="V19" s="75">
        <v>19.497340425531913</v>
      </c>
      <c r="W19" s="76">
        <v>33.934426229508198</v>
      </c>
      <c r="X19" s="76">
        <v>26.148148148148149</v>
      </c>
      <c r="Y19" s="76">
        <v>31.030769230769231</v>
      </c>
      <c r="Z19" s="75">
        <v>35.372881355932201</v>
      </c>
    </row>
    <row r="20" spans="1:26" s="80" customFormat="1" ht="17.100000000000001" customHeight="1" x14ac:dyDescent="0.25">
      <c r="A20" s="57">
        <v>170715</v>
      </c>
      <c r="B20" s="57" t="s">
        <v>276</v>
      </c>
      <c r="C20" s="58" t="s">
        <v>197</v>
      </c>
      <c r="D20" s="74">
        <v>2</v>
      </c>
      <c r="E20" s="120">
        <v>5362</v>
      </c>
      <c r="F20" s="120">
        <v>629</v>
      </c>
      <c r="G20" s="59"/>
      <c r="H20" s="74">
        <v>5</v>
      </c>
      <c r="I20" s="109">
        <v>946.6</v>
      </c>
      <c r="J20" s="74">
        <v>4</v>
      </c>
      <c r="K20" s="109">
        <v>1340.5</v>
      </c>
      <c r="L20" s="74">
        <v>0</v>
      </c>
      <c r="M20" s="74">
        <v>1</v>
      </c>
      <c r="N20" s="59"/>
      <c r="O20" s="76">
        <v>30.800738007380073</v>
      </c>
      <c r="P20" s="76">
        <v>34.788018433179722</v>
      </c>
      <c r="Q20" s="76">
        <v>34.451999999999998</v>
      </c>
      <c r="R20" s="75">
        <v>32.9531914893617</v>
      </c>
      <c r="S20" s="76">
        <v>14.807843137254903</v>
      </c>
      <c r="T20" s="76">
        <v>11.680497925311203</v>
      </c>
      <c r="U20" s="76">
        <v>17.099585062240664</v>
      </c>
      <c r="V20" s="75">
        <v>19.354978354978353</v>
      </c>
      <c r="W20" s="76">
        <v>20.434782608695652</v>
      </c>
      <c r="X20" s="76">
        <v>19.555555555555557</v>
      </c>
      <c r="Y20" s="76">
        <v>12.857142857142858</v>
      </c>
      <c r="Z20" s="75">
        <v>12.303030303030303</v>
      </c>
    </row>
    <row r="21" spans="1:26" s="80" customFormat="1" ht="17.100000000000001" customHeight="1" x14ac:dyDescent="0.25">
      <c r="A21" s="57">
        <v>170716</v>
      </c>
      <c r="B21" s="57" t="s">
        <v>276</v>
      </c>
      <c r="C21" s="58" t="s">
        <v>198</v>
      </c>
      <c r="D21" s="74">
        <v>13</v>
      </c>
      <c r="E21" s="120">
        <v>843</v>
      </c>
      <c r="F21" s="120">
        <v>36</v>
      </c>
      <c r="G21" s="59"/>
      <c r="H21" s="74">
        <v>4</v>
      </c>
      <c r="I21" s="109">
        <v>201.75</v>
      </c>
      <c r="J21" s="74">
        <v>2</v>
      </c>
      <c r="K21" s="109">
        <v>421.5</v>
      </c>
      <c r="L21" s="74">
        <v>0</v>
      </c>
      <c r="M21" s="74">
        <v>0</v>
      </c>
      <c r="N21" s="59"/>
      <c r="O21" s="76">
        <v>14.333333333333334</v>
      </c>
      <c r="P21" s="76">
        <v>15.679487179487179</v>
      </c>
      <c r="Q21" s="76">
        <v>21.733766233766232</v>
      </c>
      <c r="R21" s="75">
        <v>18.320987654320987</v>
      </c>
      <c r="S21" s="76">
        <v>12.891891891891891</v>
      </c>
      <c r="T21" s="76">
        <v>12.758064516129032</v>
      </c>
      <c r="U21" s="76">
        <v>12.527559055118111</v>
      </c>
      <c r="V21" s="75">
        <v>14.939655172413794</v>
      </c>
      <c r="W21" s="76">
        <v>0</v>
      </c>
      <c r="X21" s="76">
        <v>0</v>
      </c>
      <c r="Y21" s="76">
        <v>0</v>
      </c>
      <c r="Z21" s="75">
        <v>0</v>
      </c>
    </row>
    <row r="22" spans="1:26" s="82" customFormat="1" ht="17.100000000000001" customHeight="1" x14ac:dyDescent="0.25">
      <c r="A22" s="69"/>
      <c r="B22" s="69"/>
      <c r="C22" s="69" t="s">
        <v>12</v>
      </c>
      <c r="D22" s="70"/>
      <c r="E22" s="112"/>
      <c r="F22" s="112"/>
      <c r="G22" s="70"/>
      <c r="H22" s="70"/>
      <c r="I22" s="112"/>
      <c r="J22" s="70"/>
      <c r="K22" s="145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80" customFormat="1" ht="17.100000000000001" customHeight="1" x14ac:dyDescent="0.25">
      <c r="A23" s="57"/>
      <c r="B23" s="57" t="s">
        <v>277</v>
      </c>
      <c r="C23" s="58"/>
      <c r="D23" s="59"/>
      <c r="E23" s="119">
        <v>69404</v>
      </c>
      <c r="F23" s="119">
        <v>8454</v>
      </c>
      <c r="G23" s="60"/>
      <c r="H23" s="77">
        <v>49</v>
      </c>
      <c r="I23" s="109">
        <v>1243.8775510204082</v>
      </c>
      <c r="J23" s="89">
        <v>53</v>
      </c>
      <c r="K23" s="109">
        <v>1309.5094339622642</v>
      </c>
      <c r="L23" s="84">
        <v>10</v>
      </c>
      <c r="M23" s="84">
        <v>1</v>
      </c>
      <c r="N23" s="63"/>
      <c r="O23" s="78">
        <v>30.739545997610513</v>
      </c>
      <c r="P23" s="78">
        <v>27.12217611802674</v>
      </c>
      <c r="Q23" s="78">
        <v>29.273044692737429</v>
      </c>
      <c r="R23" s="75">
        <v>32.834694671334113</v>
      </c>
      <c r="S23" s="78">
        <v>14.564384533522526</v>
      </c>
      <c r="T23" s="78">
        <v>11.470824053452116</v>
      </c>
      <c r="U23" s="78">
        <v>13.384943181818182</v>
      </c>
      <c r="V23" s="75">
        <v>17.654854189737911</v>
      </c>
      <c r="W23" s="78">
        <v>20.731397459165155</v>
      </c>
      <c r="X23" s="78">
        <v>16.519900497512438</v>
      </c>
      <c r="Y23" s="78">
        <v>21.424603174603174</v>
      </c>
      <c r="Z23" s="75">
        <v>20.429084380610412</v>
      </c>
    </row>
    <row r="24" spans="1:26" s="80" customFormat="1" ht="17.100000000000001" customHeight="1" x14ac:dyDescent="0.25">
      <c r="A24" s="57"/>
      <c r="B24" s="57" t="s">
        <v>276</v>
      </c>
      <c r="C24" s="58"/>
      <c r="D24" s="59"/>
      <c r="E24" s="119">
        <v>76587</v>
      </c>
      <c r="F24" s="119">
        <v>8803</v>
      </c>
      <c r="G24" s="60"/>
      <c r="H24" s="77">
        <v>120</v>
      </c>
      <c r="I24" s="109">
        <v>564.86666666666667</v>
      </c>
      <c r="J24" s="89">
        <v>72</v>
      </c>
      <c r="K24" s="109">
        <v>1063.7083333333333</v>
      </c>
      <c r="L24" s="84">
        <v>1</v>
      </c>
      <c r="M24" s="84">
        <v>7</v>
      </c>
      <c r="N24" s="63"/>
      <c r="O24" s="78">
        <v>21.531719965427829</v>
      </c>
      <c r="P24" s="78">
        <v>18.941459074733096</v>
      </c>
      <c r="Q24" s="78">
        <v>22.552366307876301</v>
      </c>
      <c r="R24" s="75">
        <v>22.824476650563607</v>
      </c>
      <c r="S24" s="78">
        <v>13.284498323445963</v>
      </c>
      <c r="T24" s="78">
        <v>10.807561114269472</v>
      </c>
      <c r="U24" s="78">
        <v>13.913126949844013</v>
      </c>
      <c r="V24" s="75">
        <v>19.392829306313327</v>
      </c>
      <c r="W24" s="78">
        <v>18.724935732647815</v>
      </c>
      <c r="X24" s="78">
        <v>15.176315789473684</v>
      </c>
      <c r="Y24" s="78">
        <v>18.397560975609757</v>
      </c>
      <c r="Z24" s="75">
        <v>19.343589743589742</v>
      </c>
    </row>
    <row r="25" spans="1:26" s="80" customFormat="1" ht="17.100000000000001" customHeight="1" x14ac:dyDescent="0.25">
      <c r="A25" s="57"/>
      <c r="B25" s="57" t="s">
        <v>302</v>
      </c>
      <c r="C25" s="58"/>
      <c r="D25" s="59"/>
      <c r="E25" s="119">
        <v>145991</v>
      </c>
      <c r="F25" s="119">
        <v>17257</v>
      </c>
      <c r="G25" s="64"/>
      <c r="H25" s="79">
        <v>169</v>
      </c>
      <c r="I25" s="109">
        <v>761.73964497041425</v>
      </c>
      <c r="J25" s="89">
        <v>125</v>
      </c>
      <c r="K25" s="109">
        <v>1167.9280000000001</v>
      </c>
      <c r="L25" s="84">
        <v>11</v>
      </c>
      <c r="M25" s="84">
        <v>8</v>
      </c>
      <c r="N25" s="63"/>
      <c r="O25" s="78">
        <v>24.318707810993249</v>
      </c>
      <c r="P25" s="78">
        <v>21.219540377455385</v>
      </c>
      <c r="Q25" s="78">
        <v>24.760468050934954</v>
      </c>
      <c r="R25" s="75">
        <v>25.978431372549018</v>
      </c>
      <c r="S25" s="78">
        <v>13.823327359617682</v>
      </c>
      <c r="T25" s="78">
        <v>11.065937879576609</v>
      </c>
      <c r="U25" s="78">
        <v>13.700128884433624</v>
      </c>
      <c r="V25" s="75">
        <v>18.67490088441598</v>
      </c>
      <c r="W25" s="78">
        <v>19.901063829787233</v>
      </c>
      <c r="X25" s="78">
        <v>15.867007672634271</v>
      </c>
      <c r="Y25" s="78">
        <v>20.066739606126916</v>
      </c>
      <c r="Z25" s="75">
        <v>19.982048574445617</v>
      </c>
    </row>
    <row r="26" spans="1:26" ht="17.100000000000001" customHeight="1" x14ac:dyDescent="0.25">
      <c r="B26" s="28"/>
      <c r="D26" s="29"/>
      <c r="E26" s="113"/>
      <c r="F26" s="113"/>
      <c r="G26" s="29"/>
      <c r="H26" s="29"/>
      <c r="I26" s="113"/>
      <c r="J26" s="29"/>
      <c r="K26" s="146"/>
      <c r="L26" s="29"/>
      <c r="M26" s="29"/>
      <c r="N26" s="29"/>
      <c r="O26" s="29"/>
      <c r="P26" s="29"/>
      <c r="Q26" s="29"/>
      <c r="R26" s="29"/>
      <c r="S26" s="29"/>
      <c r="V26" s="29"/>
      <c r="W26" s="29"/>
      <c r="X26" s="29"/>
      <c r="Y26" s="29"/>
      <c r="Z26" s="29"/>
    </row>
    <row r="27" spans="1:26" x14ac:dyDescent="0.25">
      <c r="A27" s="25" t="str">
        <f>' Sacyl'!A43</f>
        <v>Fecha de corte : 01/01/2020</v>
      </c>
      <c r="B27" s="25"/>
      <c r="C27" s="25"/>
      <c r="D27" s="25"/>
      <c r="E27" s="114"/>
      <c r="F27" s="114"/>
      <c r="G27" s="67"/>
      <c r="H27" s="25"/>
      <c r="I27" s="114"/>
      <c r="J27" s="25"/>
      <c r="K27" s="147"/>
      <c r="L27" s="25"/>
      <c r="M27" s="25"/>
      <c r="N27" s="7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73" t="s">
        <v>285</v>
      </c>
      <c r="B28" s="73"/>
      <c r="C28" s="73"/>
      <c r="D28" s="73"/>
      <c r="E28" s="115"/>
      <c r="F28" s="115"/>
      <c r="G28" s="73"/>
      <c r="H28" s="73"/>
      <c r="I28" s="115"/>
      <c r="J28" s="73"/>
      <c r="K28" s="148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x14ac:dyDescent="0.25">
      <c r="A29" s="73" t="s">
        <v>327</v>
      </c>
      <c r="B29" s="73"/>
      <c r="C29" s="73"/>
      <c r="D29" s="73"/>
      <c r="E29" s="115"/>
      <c r="F29" s="115"/>
      <c r="G29" s="73"/>
      <c r="H29" s="73"/>
      <c r="I29" s="115"/>
      <c r="J29" s="73"/>
      <c r="K29" s="148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x14ac:dyDescent="0.25">
      <c r="A30" s="73" t="s">
        <v>286</v>
      </c>
      <c r="B30" s="73"/>
      <c r="C30" s="73"/>
      <c r="D30" s="73"/>
      <c r="E30" s="115"/>
      <c r="F30" s="115"/>
      <c r="G30" s="73"/>
      <c r="H30" s="73"/>
      <c r="I30" s="115"/>
      <c r="J30" s="73"/>
      <c r="K30" s="148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x14ac:dyDescent="0.25">
      <c r="A31" s="73" t="s">
        <v>326</v>
      </c>
      <c r="B31" s="73"/>
      <c r="C31" s="73"/>
      <c r="D31" s="73"/>
      <c r="E31" s="115"/>
      <c r="F31" s="115"/>
      <c r="G31" s="73"/>
      <c r="H31" s="73"/>
      <c r="I31" s="115"/>
      <c r="J31" s="73"/>
      <c r="K31" s="148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x14ac:dyDescent="0.25">
      <c r="A32" s="73" t="s">
        <v>325</v>
      </c>
      <c r="B32" s="73"/>
      <c r="C32" s="73"/>
      <c r="D32" s="73"/>
      <c r="E32" s="115"/>
      <c r="F32" s="115"/>
      <c r="G32" s="73"/>
      <c r="H32" s="73"/>
      <c r="I32" s="115"/>
      <c r="J32" s="73"/>
      <c r="K32" s="148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s="90" customFormat="1" ht="15" customHeight="1" x14ac:dyDescent="0.25">
      <c r="A33" s="171" t="s">
        <v>330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2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ht="15" customHeight="1" x14ac:dyDescent="0.25">
      <c r="A34" s="171" t="s">
        <v>308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2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x14ac:dyDescent="0.25">
      <c r="A35" s="97" t="s">
        <v>309</v>
      </c>
      <c r="G35" s="3"/>
      <c r="K35" s="149"/>
    </row>
    <row r="36" spans="1:26" x14ac:dyDescent="0.25">
      <c r="A36" s="97" t="s">
        <v>306</v>
      </c>
      <c r="G36" s="3"/>
      <c r="K36" s="149"/>
    </row>
    <row r="37" spans="1:26" x14ac:dyDescent="0.25">
      <c r="K37" s="149"/>
    </row>
    <row r="38" spans="1:26" x14ac:dyDescent="0.25">
      <c r="K38" s="149"/>
    </row>
    <row r="39" spans="1:26" x14ac:dyDescent="0.25">
      <c r="K39" s="149"/>
    </row>
    <row r="40" spans="1:26" x14ac:dyDescent="0.25">
      <c r="K40" s="149"/>
    </row>
  </sheetData>
  <mergeCells count="11">
    <mergeCell ref="A33:Z33"/>
    <mergeCell ref="A34:Z34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GridLines="0" zoomScale="80" zoomScaleNormal="80" workbookViewId="0">
      <selection activeCell="L35" sqref="L35"/>
    </sheetView>
  </sheetViews>
  <sheetFormatPr baseColWidth="10" defaultRowHeight="15" x14ac:dyDescent="0.25"/>
  <cols>
    <col min="1" max="1" width="10.7109375" customWidth="1"/>
    <col min="2" max="2" width="7.7109375" customWidth="1"/>
    <col min="3" max="3" width="60.7109375" customWidth="1"/>
    <col min="4" max="4" width="10.7109375" customWidth="1"/>
    <col min="5" max="6" width="10.7109375" style="110" customWidth="1"/>
    <col min="7" max="7" width="5.7109375" customWidth="1"/>
    <col min="8" max="8" width="10.7109375" customWidth="1"/>
    <col min="9" max="9" width="11.7109375" style="110" customWidth="1"/>
    <col min="10" max="10" width="9.28515625" customWidth="1"/>
    <col min="11" max="11" width="11.7109375" style="110" customWidth="1"/>
    <col min="12" max="13" width="9.28515625" customWidth="1"/>
    <col min="14" max="14" width="5.7109375" customWidth="1"/>
    <col min="15" max="26" width="9.7109375" customWidth="1"/>
    <col min="27" max="27" width="7.7109375" customWidth="1"/>
    <col min="28" max="28" width="11.42578125" customWidth="1"/>
  </cols>
  <sheetData>
    <row r="1" spans="1:27" ht="21" x14ac:dyDescent="0.35">
      <c r="A1" s="48" t="s">
        <v>321</v>
      </c>
      <c r="C1" s="27"/>
      <c r="G1" s="3"/>
    </row>
    <row r="2" spans="1:27" ht="15" customHeight="1" x14ac:dyDescent="0.25">
      <c r="A2" s="1"/>
      <c r="C2" s="1"/>
      <c r="D2" s="1"/>
      <c r="E2" s="116"/>
      <c r="F2" s="116"/>
      <c r="G2" s="13"/>
      <c r="H2" s="5"/>
      <c r="I2" s="111"/>
      <c r="J2" s="5"/>
    </row>
    <row r="3" spans="1:27" s="124" customFormat="1" ht="15" customHeight="1" x14ac:dyDescent="0.25">
      <c r="A3" s="174" t="s">
        <v>17</v>
      </c>
      <c r="B3" s="174"/>
      <c r="C3" s="174"/>
      <c r="D3" s="174"/>
      <c r="E3" s="175"/>
      <c r="F3" s="175"/>
      <c r="G3" s="123"/>
      <c r="H3" s="176" t="s">
        <v>19</v>
      </c>
      <c r="I3" s="177"/>
      <c r="J3" s="176"/>
      <c r="K3" s="177"/>
      <c r="L3" s="176"/>
      <c r="M3" s="176"/>
      <c r="O3" s="178" t="s">
        <v>340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7" ht="33" customHeight="1" x14ac:dyDescent="0.25">
      <c r="A4" s="103"/>
      <c r="B4" s="103"/>
      <c r="C4" s="103"/>
      <c r="D4" s="103"/>
      <c r="E4" s="117"/>
      <c r="F4" s="117"/>
      <c r="G4" s="104"/>
      <c r="H4" s="179" t="s">
        <v>279</v>
      </c>
      <c r="I4" s="180"/>
      <c r="J4" s="181" t="s">
        <v>280</v>
      </c>
      <c r="K4" s="182"/>
      <c r="L4" s="183" t="s">
        <v>18</v>
      </c>
      <c r="M4" s="183"/>
      <c r="N4" s="105"/>
      <c r="O4" s="173" t="s">
        <v>279</v>
      </c>
      <c r="P4" s="173"/>
      <c r="Q4" s="173"/>
      <c r="R4" s="173"/>
      <c r="S4" s="184" t="s">
        <v>280</v>
      </c>
      <c r="T4" s="173"/>
      <c r="U4" s="173"/>
      <c r="V4" s="185"/>
      <c r="W4" s="173" t="s">
        <v>18</v>
      </c>
      <c r="X4" s="173"/>
      <c r="Y4" s="173"/>
      <c r="Z4" s="173"/>
    </row>
    <row r="5" spans="1:27" s="34" customFormat="1" ht="129.94999999999999" customHeight="1" x14ac:dyDescent="0.25">
      <c r="A5" s="98" t="s">
        <v>281</v>
      </c>
      <c r="B5" s="98" t="s">
        <v>336</v>
      </c>
      <c r="C5" s="99" t="s">
        <v>335</v>
      </c>
      <c r="D5" s="98" t="s">
        <v>310</v>
      </c>
      <c r="E5" s="118" t="s">
        <v>293</v>
      </c>
      <c r="F5" s="118" t="s">
        <v>316</v>
      </c>
      <c r="G5" s="100"/>
      <c r="H5" s="101" t="s">
        <v>289</v>
      </c>
      <c r="I5" s="125" t="s">
        <v>317</v>
      </c>
      <c r="J5" s="126" t="s">
        <v>290</v>
      </c>
      <c r="K5" s="144" t="s">
        <v>318</v>
      </c>
      <c r="L5" s="126" t="s">
        <v>304</v>
      </c>
      <c r="M5" s="98" t="s">
        <v>305</v>
      </c>
      <c r="N5" s="27"/>
      <c r="O5" s="102" t="s">
        <v>297</v>
      </c>
      <c r="P5" s="102" t="s">
        <v>298</v>
      </c>
      <c r="Q5" s="102" t="s">
        <v>299</v>
      </c>
      <c r="R5" s="102" t="s">
        <v>341</v>
      </c>
      <c r="S5" s="127" t="s">
        <v>297</v>
      </c>
      <c r="T5" s="102" t="s">
        <v>298</v>
      </c>
      <c r="U5" s="102" t="s">
        <v>299</v>
      </c>
      <c r="V5" s="102" t="s">
        <v>341</v>
      </c>
      <c r="W5" s="127" t="s">
        <v>297</v>
      </c>
      <c r="X5" s="102" t="s">
        <v>298</v>
      </c>
      <c r="Y5" s="102" t="s">
        <v>299</v>
      </c>
      <c r="Z5" s="102" t="s">
        <v>341</v>
      </c>
    </row>
    <row r="6" spans="1:27" s="80" customFormat="1" ht="17.100000000000001" customHeight="1" x14ac:dyDescent="0.25">
      <c r="A6" s="57">
        <v>170801</v>
      </c>
      <c r="B6" s="57" t="s">
        <v>276</v>
      </c>
      <c r="C6" s="58" t="s">
        <v>199</v>
      </c>
      <c r="D6" s="74">
        <v>15</v>
      </c>
      <c r="E6" s="120">
        <v>3395</v>
      </c>
      <c r="F6" s="120">
        <v>370</v>
      </c>
      <c r="G6" s="59"/>
      <c r="H6" s="74">
        <v>5</v>
      </c>
      <c r="I6" s="109">
        <v>605</v>
      </c>
      <c r="J6" s="74">
        <v>5</v>
      </c>
      <c r="K6" s="109">
        <v>679</v>
      </c>
      <c r="L6" s="74">
        <v>0</v>
      </c>
      <c r="M6" s="74">
        <v>1</v>
      </c>
      <c r="N6" s="59"/>
      <c r="O6" s="76">
        <v>23.565573770491802</v>
      </c>
      <c r="P6" s="76">
        <v>20.112500000000001</v>
      </c>
      <c r="Q6" s="76">
        <v>24.454545454545453</v>
      </c>
      <c r="R6" s="75">
        <v>25.699530516431924</v>
      </c>
      <c r="S6" s="76">
        <v>11.966101694915254</v>
      </c>
      <c r="T6" s="76">
        <v>7.8247011952191237</v>
      </c>
      <c r="U6" s="76">
        <v>11.965779467680608</v>
      </c>
      <c r="V6" s="75">
        <v>14.40990990990991</v>
      </c>
      <c r="W6" s="76">
        <v>9.42</v>
      </c>
      <c r="X6" s="76">
        <v>5.7833333333333332</v>
      </c>
      <c r="Y6" s="76">
        <v>11.348837209302326</v>
      </c>
      <c r="Z6" s="75">
        <v>11.408163265306122</v>
      </c>
      <c r="AA6" s="59"/>
    </row>
    <row r="7" spans="1:27" s="80" customFormat="1" ht="17.100000000000001" customHeight="1" x14ac:dyDescent="0.25">
      <c r="A7" s="57">
        <v>170802</v>
      </c>
      <c r="B7" s="57" t="s">
        <v>276</v>
      </c>
      <c r="C7" s="58" t="s">
        <v>200</v>
      </c>
      <c r="D7" s="74">
        <v>32</v>
      </c>
      <c r="E7" s="120">
        <v>6731</v>
      </c>
      <c r="F7" s="120">
        <v>732</v>
      </c>
      <c r="G7" s="59"/>
      <c r="H7" s="74">
        <v>10</v>
      </c>
      <c r="I7" s="109">
        <v>599.9</v>
      </c>
      <c r="J7" s="74">
        <v>9</v>
      </c>
      <c r="K7" s="109">
        <v>747.88888888888891</v>
      </c>
      <c r="L7" s="74">
        <v>1</v>
      </c>
      <c r="M7" s="74">
        <v>0</v>
      </c>
      <c r="N7" s="59"/>
      <c r="O7" s="76">
        <v>28.446389496717725</v>
      </c>
      <c r="P7" s="76">
        <v>22.386694386694387</v>
      </c>
      <c r="Q7" s="76">
        <v>23.466796875</v>
      </c>
      <c r="R7" s="75">
        <v>24.410256410256409</v>
      </c>
      <c r="S7" s="76">
        <v>13.429844097995545</v>
      </c>
      <c r="T7" s="76">
        <v>9.3159203980099505</v>
      </c>
      <c r="U7" s="76">
        <v>13.122171945701357</v>
      </c>
      <c r="V7" s="75">
        <v>16.86780383795309</v>
      </c>
      <c r="W7" s="76">
        <v>23.056603773584907</v>
      </c>
      <c r="X7" s="76">
        <v>18.238095238095237</v>
      </c>
      <c r="Y7" s="76">
        <v>22.26923076923077</v>
      </c>
      <c r="Z7" s="75">
        <v>17.527272727272727</v>
      </c>
      <c r="AA7" s="59"/>
    </row>
    <row r="8" spans="1:27" s="80" customFormat="1" ht="17.100000000000001" customHeight="1" x14ac:dyDescent="0.25">
      <c r="A8" s="57">
        <v>170803</v>
      </c>
      <c r="B8" s="57" t="s">
        <v>276</v>
      </c>
      <c r="C8" s="58" t="s">
        <v>201</v>
      </c>
      <c r="D8" s="74">
        <v>34</v>
      </c>
      <c r="E8" s="120">
        <v>2729</v>
      </c>
      <c r="F8" s="120">
        <v>260</v>
      </c>
      <c r="G8" s="59"/>
      <c r="H8" s="74">
        <v>9</v>
      </c>
      <c r="I8" s="109">
        <v>274.33333333333331</v>
      </c>
      <c r="J8" s="74">
        <v>5</v>
      </c>
      <c r="K8" s="109">
        <v>545.79999999999995</v>
      </c>
      <c r="L8" s="74">
        <v>0</v>
      </c>
      <c r="M8" s="74">
        <v>1</v>
      </c>
      <c r="N8" s="59"/>
      <c r="O8" s="76">
        <v>16.511811023622048</v>
      </c>
      <c r="P8" s="76">
        <v>13.346341463414634</v>
      </c>
      <c r="Q8" s="76">
        <v>18.079772079772081</v>
      </c>
      <c r="R8" s="75">
        <v>20.187999999999999</v>
      </c>
      <c r="S8" s="76">
        <v>11.08235294117647</v>
      </c>
      <c r="T8" s="76">
        <v>6.566801619433198</v>
      </c>
      <c r="U8" s="76">
        <v>9.8438538205980066</v>
      </c>
      <c r="V8" s="75">
        <v>14.198581560283689</v>
      </c>
      <c r="W8" s="76">
        <v>13.928571428571429</v>
      </c>
      <c r="X8" s="76">
        <v>7.7619047619047619</v>
      </c>
      <c r="Y8" s="76">
        <v>9.85</v>
      </c>
      <c r="Z8" s="75">
        <v>6.0625</v>
      </c>
      <c r="AA8" s="59"/>
    </row>
    <row r="9" spans="1:27" s="80" customFormat="1" ht="17.100000000000001" customHeight="1" x14ac:dyDescent="0.25">
      <c r="A9" s="57">
        <v>170804</v>
      </c>
      <c r="B9" s="57" t="s">
        <v>276</v>
      </c>
      <c r="C9" s="58" t="s">
        <v>202</v>
      </c>
      <c r="D9" s="74">
        <v>33</v>
      </c>
      <c r="E9" s="120">
        <v>1386</v>
      </c>
      <c r="F9" s="120">
        <v>74</v>
      </c>
      <c r="G9" s="59"/>
      <c r="H9" s="74">
        <v>6</v>
      </c>
      <c r="I9" s="109">
        <v>218.66666666666666</v>
      </c>
      <c r="J9" s="74">
        <v>4</v>
      </c>
      <c r="K9" s="109">
        <v>346.5</v>
      </c>
      <c r="L9" s="74">
        <v>0</v>
      </c>
      <c r="M9" s="74">
        <v>1</v>
      </c>
      <c r="N9" s="59"/>
      <c r="O9" s="76">
        <v>14.574468085106384</v>
      </c>
      <c r="P9" s="76">
        <v>13.1484375</v>
      </c>
      <c r="Q9" s="76">
        <v>17.087301587301589</v>
      </c>
      <c r="R9" s="75">
        <v>15.660194174757281</v>
      </c>
      <c r="S9" s="76">
        <v>8.7644444444444449</v>
      </c>
      <c r="T9" s="76">
        <v>6.0361990950226243</v>
      </c>
      <c r="U9" s="76">
        <v>10.856573705179283</v>
      </c>
      <c r="V9" s="75">
        <v>12.669642857142858</v>
      </c>
      <c r="W9" s="76">
        <v>2.625</v>
      </c>
      <c r="X9" s="76">
        <v>2</v>
      </c>
      <c r="Y9" s="76">
        <v>2.1428571428571428</v>
      </c>
      <c r="Z9" s="75">
        <v>2.8</v>
      </c>
      <c r="AA9" s="59"/>
    </row>
    <row r="10" spans="1:27" s="81" customFormat="1" ht="17.100000000000001" customHeight="1" x14ac:dyDescent="0.25">
      <c r="A10" s="57">
        <v>170805</v>
      </c>
      <c r="B10" s="57" t="s">
        <v>276</v>
      </c>
      <c r="C10" s="58" t="s">
        <v>203</v>
      </c>
      <c r="D10" s="74">
        <v>35</v>
      </c>
      <c r="E10" s="120">
        <v>5479</v>
      </c>
      <c r="F10" s="120">
        <v>552</v>
      </c>
      <c r="G10" s="59"/>
      <c r="H10" s="74">
        <v>9</v>
      </c>
      <c r="I10" s="109">
        <v>547.44444444444446</v>
      </c>
      <c r="J10" s="74">
        <v>7</v>
      </c>
      <c r="K10" s="109">
        <v>782.71428571428567</v>
      </c>
      <c r="L10" s="74">
        <v>0</v>
      </c>
      <c r="M10" s="74">
        <v>1</v>
      </c>
      <c r="N10" s="59"/>
      <c r="O10" s="76">
        <v>25.423162583518931</v>
      </c>
      <c r="P10" s="76">
        <v>22.145496535796767</v>
      </c>
      <c r="Q10" s="76">
        <v>27.1640625</v>
      </c>
      <c r="R10" s="75">
        <v>23.554987212276213</v>
      </c>
      <c r="S10" s="76">
        <v>10.58311345646438</v>
      </c>
      <c r="T10" s="76">
        <v>7.6540880503144653</v>
      </c>
      <c r="U10" s="76">
        <v>9.9843342036553526</v>
      </c>
      <c r="V10" s="75">
        <v>14.651351351351352</v>
      </c>
      <c r="W10" s="76">
        <v>15.482758620689655</v>
      </c>
      <c r="X10" s="76">
        <v>12.555555555555555</v>
      </c>
      <c r="Y10" s="76">
        <v>16.794871794871796</v>
      </c>
      <c r="Z10" s="75">
        <v>21.61904761904762</v>
      </c>
      <c r="AA10" s="59"/>
    </row>
    <row r="11" spans="1:27" s="80" customFormat="1" ht="17.100000000000001" customHeight="1" x14ac:dyDescent="0.25">
      <c r="A11" s="57">
        <v>170806</v>
      </c>
      <c r="B11" s="57" t="s">
        <v>276</v>
      </c>
      <c r="C11" s="58" t="s">
        <v>204</v>
      </c>
      <c r="D11" s="74">
        <v>37</v>
      </c>
      <c r="E11" s="120">
        <v>4066</v>
      </c>
      <c r="F11" s="120">
        <v>303</v>
      </c>
      <c r="G11" s="59"/>
      <c r="H11" s="74">
        <v>11</v>
      </c>
      <c r="I11" s="109">
        <v>342.09090909090907</v>
      </c>
      <c r="J11" s="74">
        <v>8</v>
      </c>
      <c r="K11" s="109">
        <v>508.25</v>
      </c>
      <c r="L11" s="74">
        <v>0</v>
      </c>
      <c r="M11" s="74">
        <v>1</v>
      </c>
      <c r="N11" s="59"/>
      <c r="O11" s="76">
        <v>18.579892280071814</v>
      </c>
      <c r="P11" s="76">
        <v>14.904362416107382</v>
      </c>
      <c r="Q11" s="76">
        <v>23.94736842105263</v>
      </c>
      <c r="R11" s="75">
        <v>21.28125</v>
      </c>
      <c r="S11" s="76">
        <v>10.008333333333333</v>
      </c>
      <c r="T11" s="76">
        <v>7.4985337243401755</v>
      </c>
      <c r="U11" s="76">
        <v>12.915915915915916</v>
      </c>
      <c r="V11" s="75">
        <v>16.050595238095237</v>
      </c>
      <c r="W11" s="76">
        <v>24.875</v>
      </c>
      <c r="X11" s="76">
        <v>16.04</v>
      </c>
      <c r="Y11" s="76">
        <v>19.899999999999999</v>
      </c>
      <c r="Z11" s="75">
        <v>20.272727272727273</v>
      </c>
      <c r="AA11" s="59"/>
    </row>
    <row r="12" spans="1:27" s="80" customFormat="1" ht="17.100000000000001" customHeight="1" x14ac:dyDescent="0.25">
      <c r="A12" s="57">
        <v>170807</v>
      </c>
      <c r="B12" s="57" t="s">
        <v>276</v>
      </c>
      <c r="C12" s="58" t="s">
        <v>205</v>
      </c>
      <c r="D12" s="74">
        <v>21</v>
      </c>
      <c r="E12" s="120">
        <v>1088</v>
      </c>
      <c r="F12" s="120">
        <v>35</v>
      </c>
      <c r="G12" s="59"/>
      <c r="H12" s="74">
        <v>5</v>
      </c>
      <c r="I12" s="109">
        <v>210.6</v>
      </c>
      <c r="J12" s="74">
        <v>4</v>
      </c>
      <c r="K12" s="109">
        <v>272</v>
      </c>
      <c r="L12" s="74">
        <v>0</v>
      </c>
      <c r="M12" s="74">
        <v>1</v>
      </c>
      <c r="N12" s="59"/>
      <c r="O12" s="76">
        <v>11.514056224899598</v>
      </c>
      <c r="P12" s="76">
        <v>12.928301886792452</v>
      </c>
      <c r="Q12" s="76">
        <v>14.669421487603305</v>
      </c>
      <c r="R12" s="75">
        <v>14.065217391304348</v>
      </c>
      <c r="S12" s="76">
        <v>8.4111675126903549</v>
      </c>
      <c r="T12" s="76">
        <v>6.297752808988764</v>
      </c>
      <c r="U12" s="76">
        <v>9.2746781115879831</v>
      </c>
      <c r="V12" s="75">
        <v>12.472636815920398</v>
      </c>
      <c r="W12" s="76">
        <v>6.2857142857142856</v>
      </c>
      <c r="X12" s="76">
        <v>3.5714285714285716</v>
      </c>
      <c r="Y12" s="76">
        <v>3.8888888888888888</v>
      </c>
      <c r="Z12" s="75">
        <v>2.8888888888888888</v>
      </c>
      <c r="AA12" s="59"/>
    </row>
    <row r="13" spans="1:27" s="80" customFormat="1" ht="17.100000000000001" customHeight="1" x14ac:dyDescent="0.25">
      <c r="A13" s="57">
        <v>170808</v>
      </c>
      <c r="B13" s="57" t="s">
        <v>276</v>
      </c>
      <c r="C13" s="58" t="s">
        <v>206</v>
      </c>
      <c r="D13" s="74">
        <v>11</v>
      </c>
      <c r="E13" s="120">
        <v>4222</v>
      </c>
      <c r="F13" s="120">
        <v>443</v>
      </c>
      <c r="G13" s="59"/>
      <c r="H13" s="74">
        <v>5</v>
      </c>
      <c r="I13" s="109">
        <v>755.8</v>
      </c>
      <c r="J13" s="74">
        <v>5</v>
      </c>
      <c r="K13" s="109">
        <v>844.4</v>
      </c>
      <c r="L13" s="74">
        <v>0</v>
      </c>
      <c r="M13" s="74">
        <v>1</v>
      </c>
      <c r="N13" s="59"/>
      <c r="O13" s="76">
        <v>28.605263157894736</v>
      </c>
      <c r="P13" s="76">
        <v>23.611650485436893</v>
      </c>
      <c r="Q13" s="76">
        <v>26.458333333333332</v>
      </c>
      <c r="R13" s="75">
        <v>29.2</v>
      </c>
      <c r="S13" s="76">
        <v>13.08300395256917</v>
      </c>
      <c r="T13" s="76">
        <v>9.9668049792531122</v>
      </c>
      <c r="U13" s="76">
        <v>13.541463414634146</v>
      </c>
      <c r="V13" s="75">
        <v>18.946721311475411</v>
      </c>
      <c r="W13" s="76">
        <v>11.254901960784315</v>
      </c>
      <c r="X13" s="76">
        <v>8.4</v>
      </c>
      <c r="Y13" s="76">
        <v>11.279069767441861</v>
      </c>
      <c r="Z13" s="75">
        <v>12</v>
      </c>
      <c r="AA13" s="59"/>
    </row>
    <row r="14" spans="1:27" s="80" customFormat="1" ht="17.100000000000001" customHeight="1" x14ac:dyDescent="0.25">
      <c r="A14" s="57">
        <v>170809</v>
      </c>
      <c r="B14" s="57" t="s">
        <v>276</v>
      </c>
      <c r="C14" s="58" t="s">
        <v>207</v>
      </c>
      <c r="D14" s="74">
        <v>6</v>
      </c>
      <c r="E14" s="120">
        <v>3366</v>
      </c>
      <c r="F14" s="120">
        <v>227</v>
      </c>
      <c r="G14" s="59"/>
      <c r="H14" s="74">
        <v>7</v>
      </c>
      <c r="I14" s="109">
        <v>448.42857142857144</v>
      </c>
      <c r="J14" s="74">
        <v>6</v>
      </c>
      <c r="K14" s="109">
        <v>561</v>
      </c>
      <c r="L14" s="74">
        <v>0</v>
      </c>
      <c r="M14" s="74">
        <v>1</v>
      </c>
      <c r="N14" s="59"/>
      <c r="O14" s="76">
        <v>24.647696476964768</v>
      </c>
      <c r="P14" s="76">
        <v>23.380053908355794</v>
      </c>
      <c r="Q14" s="76">
        <v>25.985994397759104</v>
      </c>
      <c r="R14" s="75">
        <v>25.703583061889251</v>
      </c>
      <c r="S14" s="76">
        <v>18.710280373831775</v>
      </c>
      <c r="T14" s="76">
        <v>16.394822006472491</v>
      </c>
      <c r="U14" s="76">
        <v>18.805653710247348</v>
      </c>
      <c r="V14" s="75">
        <v>21.794871794871796</v>
      </c>
      <c r="W14" s="76">
        <v>13.5</v>
      </c>
      <c r="X14" s="76">
        <v>7.8636363636363633</v>
      </c>
      <c r="Y14" s="76">
        <v>9.6999999999999993</v>
      </c>
      <c r="Z14" s="75">
        <v>0</v>
      </c>
      <c r="AA14" s="59"/>
    </row>
    <row r="15" spans="1:27" s="80" customFormat="1" ht="17.100000000000001" customHeight="1" x14ac:dyDescent="0.25">
      <c r="A15" s="57">
        <v>170810</v>
      </c>
      <c r="B15" s="57" t="s">
        <v>276</v>
      </c>
      <c r="C15" s="58" t="s">
        <v>208</v>
      </c>
      <c r="D15" s="74">
        <v>19</v>
      </c>
      <c r="E15" s="120">
        <v>3842</v>
      </c>
      <c r="F15" s="120">
        <v>298</v>
      </c>
      <c r="G15" s="59"/>
      <c r="H15" s="74">
        <v>7</v>
      </c>
      <c r="I15" s="109">
        <v>506.28571428571428</v>
      </c>
      <c r="J15" s="74">
        <v>6</v>
      </c>
      <c r="K15" s="109">
        <v>640.33333333333337</v>
      </c>
      <c r="L15" s="74">
        <v>0</v>
      </c>
      <c r="M15" s="74">
        <v>1</v>
      </c>
      <c r="N15" s="59"/>
      <c r="O15" s="76">
        <v>22.048780487804876</v>
      </c>
      <c r="P15" s="76">
        <v>21.052816901408452</v>
      </c>
      <c r="Q15" s="76">
        <v>24.08</v>
      </c>
      <c r="R15" s="75">
        <v>24.97</v>
      </c>
      <c r="S15" s="76">
        <v>11.044280442804428</v>
      </c>
      <c r="T15" s="76">
        <v>7.5463414634146337</v>
      </c>
      <c r="U15" s="76">
        <v>10.658273381294965</v>
      </c>
      <c r="V15" s="75">
        <v>13.444000000000001</v>
      </c>
      <c r="W15" s="76">
        <v>26.8</v>
      </c>
      <c r="X15" s="76">
        <v>15.594594594594595</v>
      </c>
      <c r="Y15" s="76">
        <v>20.264705882352942</v>
      </c>
      <c r="Z15" s="75">
        <v>25.4</v>
      </c>
      <c r="AA15" s="59"/>
    </row>
    <row r="16" spans="1:27" s="80" customFormat="1" ht="17.100000000000001" customHeight="1" x14ac:dyDescent="0.25">
      <c r="A16" s="57">
        <v>170811</v>
      </c>
      <c r="B16" s="57" t="s">
        <v>276</v>
      </c>
      <c r="C16" s="58" t="s">
        <v>209</v>
      </c>
      <c r="D16" s="74">
        <v>89</v>
      </c>
      <c r="E16" s="120">
        <v>7282</v>
      </c>
      <c r="F16" s="120">
        <v>898</v>
      </c>
      <c r="G16" s="59"/>
      <c r="H16" s="74">
        <v>15</v>
      </c>
      <c r="I16" s="109">
        <v>425.6</v>
      </c>
      <c r="J16" s="74">
        <v>9</v>
      </c>
      <c r="K16" s="109">
        <v>809.11111111111109</v>
      </c>
      <c r="L16" s="74">
        <v>0</v>
      </c>
      <c r="M16" s="74">
        <v>1</v>
      </c>
      <c r="N16" s="59"/>
      <c r="O16" s="76">
        <v>22.308900523560208</v>
      </c>
      <c r="P16" s="76">
        <v>20.529032258064515</v>
      </c>
      <c r="Q16" s="76">
        <v>26.213946117274169</v>
      </c>
      <c r="R16" s="75">
        <v>24.483433734939759</v>
      </c>
      <c r="S16" s="76">
        <v>10.121412803532008</v>
      </c>
      <c r="T16" s="76">
        <v>8.4520884520884518</v>
      </c>
      <c r="U16" s="76">
        <v>15.743639921722114</v>
      </c>
      <c r="V16" s="75">
        <v>17.09375</v>
      </c>
      <c r="W16" s="76">
        <v>9.8571428571428577</v>
      </c>
      <c r="X16" s="76">
        <v>14.42</v>
      </c>
      <c r="Y16" s="76">
        <v>11.333333333333334</v>
      </c>
      <c r="Z16" s="75">
        <v>10.75</v>
      </c>
      <c r="AA16" s="59"/>
    </row>
    <row r="17" spans="1:29" s="80" customFormat="1" ht="17.100000000000001" customHeight="1" x14ac:dyDescent="0.25">
      <c r="A17" s="57">
        <v>170812</v>
      </c>
      <c r="B17" s="57" t="s">
        <v>276</v>
      </c>
      <c r="C17" s="58" t="s">
        <v>210</v>
      </c>
      <c r="D17" s="74">
        <v>19</v>
      </c>
      <c r="E17" s="120">
        <v>914</v>
      </c>
      <c r="F17" s="120">
        <v>102</v>
      </c>
      <c r="G17" s="59"/>
      <c r="H17" s="74">
        <v>5</v>
      </c>
      <c r="I17" s="109">
        <v>162.4</v>
      </c>
      <c r="J17" s="74">
        <v>3</v>
      </c>
      <c r="K17" s="109">
        <v>304.66666666666669</v>
      </c>
      <c r="L17" s="74">
        <v>0</v>
      </c>
      <c r="M17" s="74">
        <v>1</v>
      </c>
      <c r="N17" s="59"/>
      <c r="O17" s="76">
        <v>9.9387755102040813</v>
      </c>
      <c r="P17" s="76">
        <v>8.3426294820717128</v>
      </c>
      <c r="Q17" s="76">
        <v>10.963265306122448</v>
      </c>
      <c r="R17" s="75">
        <v>10.023041474654377</v>
      </c>
      <c r="S17" s="76">
        <v>9.1224489795918373</v>
      </c>
      <c r="T17" s="76">
        <v>7.1192052980132452</v>
      </c>
      <c r="U17" s="76">
        <v>10.455172413793104</v>
      </c>
      <c r="V17" s="75">
        <v>11.444444444444445</v>
      </c>
      <c r="W17" s="76">
        <v>14.666666666666666</v>
      </c>
      <c r="X17" s="76">
        <v>4.6363636363636367</v>
      </c>
      <c r="Y17" s="76">
        <v>9</v>
      </c>
      <c r="Z17" s="75">
        <v>10.9</v>
      </c>
      <c r="AA17" s="59"/>
    </row>
    <row r="18" spans="1:29" s="80" customFormat="1" ht="17.100000000000001" customHeight="1" x14ac:dyDescent="0.25">
      <c r="A18" s="57">
        <v>170813</v>
      </c>
      <c r="B18" s="57" t="s">
        <v>277</v>
      </c>
      <c r="C18" s="58" t="s">
        <v>211</v>
      </c>
      <c r="D18" s="74">
        <v>2</v>
      </c>
      <c r="E18" s="120">
        <v>23592</v>
      </c>
      <c r="F18" s="120">
        <v>2848</v>
      </c>
      <c r="G18" s="59"/>
      <c r="H18" s="74">
        <v>14</v>
      </c>
      <c r="I18" s="109">
        <v>1481.7142857142858</v>
      </c>
      <c r="J18" s="74">
        <v>17</v>
      </c>
      <c r="K18" s="109">
        <v>1387.7647058823529</v>
      </c>
      <c r="L18" s="74">
        <v>2</v>
      </c>
      <c r="M18" s="74">
        <v>1</v>
      </c>
      <c r="N18" s="59"/>
      <c r="O18" s="76">
        <v>40.053680981595093</v>
      </c>
      <c r="P18" s="76">
        <v>30.532697547683924</v>
      </c>
      <c r="Q18" s="76">
        <v>42.774557165861516</v>
      </c>
      <c r="R18" s="75">
        <v>45.50900163666121</v>
      </c>
      <c r="S18" s="76">
        <v>14.380487804878049</v>
      </c>
      <c r="T18" s="76">
        <v>9.6718266253869967</v>
      </c>
      <c r="U18" s="76">
        <v>14.282142857142857</v>
      </c>
      <c r="V18" s="75">
        <v>20.842458100558659</v>
      </c>
      <c r="W18" s="76">
        <v>20.074999999999999</v>
      </c>
      <c r="X18" s="76">
        <v>14.374233128834355</v>
      </c>
      <c r="Y18" s="76">
        <v>21.394736842105264</v>
      </c>
      <c r="Z18" s="75">
        <v>21.34013605442177</v>
      </c>
      <c r="AA18" s="59"/>
    </row>
    <row r="19" spans="1:29" s="80" customFormat="1" ht="17.100000000000001" customHeight="1" x14ac:dyDescent="0.25">
      <c r="A19" s="57">
        <v>170814</v>
      </c>
      <c r="B19" s="57" t="s">
        <v>277</v>
      </c>
      <c r="C19" s="58" t="s">
        <v>212</v>
      </c>
      <c r="D19" s="74">
        <v>2</v>
      </c>
      <c r="E19" s="120">
        <v>19178</v>
      </c>
      <c r="F19" s="120">
        <v>2436</v>
      </c>
      <c r="G19" s="59"/>
      <c r="H19" s="74">
        <v>12</v>
      </c>
      <c r="I19" s="109">
        <v>1395.1666666666667</v>
      </c>
      <c r="J19" s="74">
        <v>14</v>
      </c>
      <c r="K19" s="109">
        <v>1369.8571428571429</v>
      </c>
      <c r="L19" s="74">
        <v>2</v>
      </c>
      <c r="M19" s="74">
        <v>0</v>
      </c>
      <c r="N19" s="59"/>
      <c r="O19" s="76">
        <v>34.336221837088388</v>
      </c>
      <c r="P19" s="76">
        <v>28.001992031872511</v>
      </c>
      <c r="Q19" s="76">
        <v>34.377747252747255</v>
      </c>
      <c r="R19" s="75">
        <v>40.718120805369125</v>
      </c>
      <c r="S19" s="76">
        <v>13.421875</v>
      </c>
      <c r="T19" s="76">
        <v>10.733624454148472</v>
      </c>
      <c r="U19" s="76">
        <v>13.640746500777604</v>
      </c>
      <c r="V19" s="75">
        <v>18.628612716763005</v>
      </c>
      <c r="W19" s="76">
        <v>26.183486238532112</v>
      </c>
      <c r="X19" s="76">
        <v>18.723214285714285</v>
      </c>
      <c r="Y19" s="76">
        <v>30.125</v>
      </c>
      <c r="Z19" s="75">
        <v>27.09</v>
      </c>
      <c r="AA19" s="59"/>
    </row>
    <row r="20" spans="1:29" s="82" customFormat="1" ht="17.100000000000001" customHeight="1" x14ac:dyDescent="0.25">
      <c r="A20" s="69"/>
      <c r="B20" s="69"/>
      <c r="C20" s="69" t="s">
        <v>13</v>
      </c>
      <c r="D20" s="70"/>
      <c r="E20" s="112"/>
      <c r="F20" s="112"/>
      <c r="G20" s="70"/>
      <c r="H20" s="70"/>
      <c r="I20" s="112"/>
      <c r="J20" s="70"/>
      <c r="K20" s="145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83"/>
      <c r="AC20" s="80"/>
    </row>
    <row r="21" spans="1:29" s="80" customFormat="1" ht="17.100000000000001" customHeight="1" x14ac:dyDescent="0.25">
      <c r="A21" s="57"/>
      <c r="B21" s="57" t="s">
        <v>277</v>
      </c>
      <c r="C21" s="58"/>
      <c r="D21" s="59"/>
      <c r="E21" s="119">
        <v>42770</v>
      </c>
      <c r="F21" s="119">
        <v>5284</v>
      </c>
      <c r="G21" s="60"/>
      <c r="H21" s="77">
        <v>26</v>
      </c>
      <c r="I21" s="109">
        <v>1441.7692307692307</v>
      </c>
      <c r="J21" s="89">
        <v>31</v>
      </c>
      <c r="K21" s="109">
        <v>1379.6774193548388</v>
      </c>
      <c r="L21" s="84">
        <v>4</v>
      </c>
      <c r="M21" s="84">
        <v>1</v>
      </c>
      <c r="N21" s="63"/>
      <c r="O21" s="78">
        <v>37.369406021155413</v>
      </c>
      <c r="P21" s="78">
        <v>29.50485436893204</v>
      </c>
      <c r="Q21" s="78">
        <v>38.243143068939958</v>
      </c>
      <c r="R21" s="75">
        <v>43.143330571665288</v>
      </c>
      <c r="S21" s="78">
        <v>13.96027397260274</v>
      </c>
      <c r="T21" s="78">
        <v>9.9497142857142862</v>
      </c>
      <c r="U21" s="78">
        <v>14.004045853000674</v>
      </c>
      <c r="V21" s="75">
        <v>19.877126654064273</v>
      </c>
      <c r="W21" s="78">
        <v>22.550185873605948</v>
      </c>
      <c r="X21" s="78">
        <v>16.145454545454545</v>
      </c>
      <c r="Y21" s="78">
        <v>24.774193548387096</v>
      </c>
      <c r="Z21" s="75">
        <v>23.668016194331983</v>
      </c>
      <c r="AA21" s="62"/>
    </row>
    <row r="22" spans="1:29" s="80" customFormat="1" ht="17.100000000000001" customHeight="1" x14ac:dyDescent="0.25">
      <c r="A22" s="57"/>
      <c r="B22" s="57" t="s">
        <v>276</v>
      </c>
      <c r="C22" s="58"/>
      <c r="D22" s="59"/>
      <c r="E22" s="119">
        <v>44500</v>
      </c>
      <c r="F22" s="119">
        <v>4294</v>
      </c>
      <c r="G22" s="60"/>
      <c r="H22" s="77">
        <v>94</v>
      </c>
      <c r="I22" s="109">
        <v>427.72340425531917</v>
      </c>
      <c r="J22" s="89">
        <v>71</v>
      </c>
      <c r="K22" s="109">
        <v>626.76056338028172</v>
      </c>
      <c r="L22" s="84">
        <v>1</v>
      </c>
      <c r="M22" s="84">
        <v>5</v>
      </c>
      <c r="N22" s="63"/>
      <c r="O22" s="78">
        <v>21.109158796397978</v>
      </c>
      <c r="P22" s="78">
        <v>18.356392294220665</v>
      </c>
      <c r="Q22" s="78">
        <v>22.66595084705321</v>
      </c>
      <c r="R22" s="75">
        <v>22.342554291623578</v>
      </c>
      <c r="S22" s="78">
        <v>11.606880992667795</v>
      </c>
      <c r="T22" s="78">
        <v>8.6539284622439627</v>
      </c>
      <c r="U22" s="78">
        <v>12.553197353914003</v>
      </c>
      <c r="V22" s="75">
        <v>15.753934191702433</v>
      </c>
      <c r="W22" s="78">
        <v>15.282122905027933</v>
      </c>
      <c r="X22" s="78">
        <v>11.28428927680798</v>
      </c>
      <c r="Y22" s="78">
        <v>14.411242603550296</v>
      </c>
      <c r="Z22" s="75">
        <v>14.327327327327327</v>
      </c>
      <c r="AA22" s="62"/>
    </row>
    <row r="23" spans="1:29" s="80" customFormat="1" ht="17.100000000000001" customHeight="1" x14ac:dyDescent="0.25">
      <c r="A23" s="57"/>
      <c r="B23" s="57" t="s">
        <v>302</v>
      </c>
      <c r="C23" s="58"/>
      <c r="D23" s="59"/>
      <c r="E23" s="119">
        <v>87270</v>
      </c>
      <c r="F23" s="119">
        <v>9578</v>
      </c>
      <c r="G23" s="64"/>
      <c r="H23" s="79">
        <v>120</v>
      </c>
      <c r="I23" s="109">
        <v>647.43333333333328</v>
      </c>
      <c r="J23" s="89">
        <v>102</v>
      </c>
      <c r="K23" s="109">
        <v>855.58823529411768</v>
      </c>
      <c r="L23" s="84">
        <v>5</v>
      </c>
      <c r="M23" s="84">
        <v>6</v>
      </c>
      <c r="N23" s="63"/>
      <c r="O23" s="78">
        <v>24.565375302663437</v>
      </c>
      <c r="P23" s="78">
        <v>20.730530668504478</v>
      </c>
      <c r="Q23" s="78">
        <v>26.459025270758122</v>
      </c>
      <c r="R23" s="75">
        <v>27.289655172413791</v>
      </c>
      <c r="S23" s="78">
        <v>12.293248102277268</v>
      </c>
      <c r="T23" s="78">
        <v>8.9273999035214668</v>
      </c>
      <c r="U23" s="78">
        <v>12.974173351594599</v>
      </c>
      <c r="V23" s="75">
        <v>17.041519086973633</v>
      </c>
      <c r="W23" s="78">
        <v>18.400318979266348</v>
      </c>
      <c r="X23" s="78">
        <v>13.261834319526628</v>
      </c>
      <c r="Y23" s="78">
        <v>18.796928327645052</v>
      </c>
      <c r="Z23" s="75">
        <v>18.305172413793102</v>
      </c>
      <c r="AA23" s="62"/>
    </row>
    <row r="24" spans="1:29" ht="17.100000000000001" customHeight="1" x14ac:dyDescent="0.25">
      <c r="B24" s="28"/>
      <c r="D24" s="29"/>
      <c r="E24" s="113"/>
      <c r="F24" s="113"/>
      <c r="G24" s="29"/>
      <c r="H24" s="29"/>
      <c r="I24" s="113"/>
      <c r="J24" s="29"/>
      <c r="K24" s="14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9" x14ac:dyDescent="0.25">
      <c r="A25" s="25" t="str">
        <f>' Sacyl'!A43</f>
        <v>Fecha de corte : 01/01/2020</v>
      </c>
      <c r="B25" s="25"/>
      <c r="C25" s="25"/>
      <c r="D25" s="25"/>
      <c r="E25" s="114"/>
      <c r="F25" s="114"/>
      <c r="G25" s="67"/>
      <c r="H25" s="25"/>
      <c r="I25" s="114"/>
      <c r="J25" s="25"/>
      <c r="K25" s="14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x14ac:dyDescent="0.25">
      <c r="A26" s="73" t="s">
        <v>285</v>
      </c>
      <c r="B26" s="73"/>
      <c r="C26" s="73"/>
      <c r="D26" s="73"/>
      <c r="E26" s="115"/>
      <c r="F26" s="115"/>
      <c r="G26" s="73"/>
      <c r="H26" s="73"/>
      <c r="I26" s="115"/>
      <c r="J26" s="73"/>
      <c r="K26" s="148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9" x14ac:dyDescent="0.25">
      <c r="A27" s="73" t="s">
        <v>327</v>
      </c>
      <c r="B27" s="73"/>
      <c r="C27" s="73"/>
      <c r="D27" s="73"/>
      <c r="E27" s="115"/>
      <c r="F27" s="115"/>
      <c r="G27" s="73"/>
      <c r="H27" s="73"/>
      <c r="I27" s="115"/>
      <c r="J27" s="73"/>
      <c r="K27" s="148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9" x14ac:dyDescent="0.25">
      <c r="A28" s="73" t="s">
        <v>286</v>
      </c>
      <c r="B28" s="73"/>
      <c r="C28" s="73"/>
      <c r="D28" s="73"/>
      <c r="E28" s="115"/>
      <c r="F28" s="115"/>
      <c r="G28" s="73"/>
      <c r="H28" s="73"/>
      <c r="I28" s="115"/>
      <c r="J28" s="73"/>
      <c r="K28" s="148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9" x14ac:dyDescent="0.25">
      <c r="A29" s="73" t="s">
        <v>326</v>
      </c>
      <c r="B29" s="73"/>
      <c r="C29" s="73"/>
      <c r="D29" s="73"/>
      <c r="E29" s="115"/>
      <c r="F29" s="115"/>
      <c r="G29" s="73"/>
      <c r="H29" s="73"/>
      <c r="I29" s="115"/>
      <c r="J29" s="73"/>
      <c r="K29" s="148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9" x14ac:dyDescent="0.25">
      <c r="A30" s="73" t="s">
        <v>329</v>
      </c>
      <c r="B30" s="73"/>
      <c r="C30" s="73"/>
      <c r="D30" s="73"/>
      <c r="E30" s="115"/>
      <c r="F30" s="115"/>
      <c r="G30" s="73"/>
      <c r="H30" s="73"/>
      <c r="I30" s="115"/>
      <c r="J30" s="73"/>
      <c r="K30" s="148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9" s="90" customFormat="1" ht="15" customHeight="1" x14ac:dyDescent="0.25">
      <c r="A31" s="171" t="s">
        <v>330</v>
      </c>
      <c r="B31" s="171"/>
      <c r="C31" s="171"/>
      <c r="D31" s="171"/>
      <c r="E31" s="186"/>
      <c r="F31" s="186"/>
      <c r="G31" s="171"/>
      <c r="H31" s="171"/>
      <c r="I31" s="186"/>
      <c r="J31" s="171"/>
      <c r="K31" s="172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9" ht="15" customHeight="1" x14ac:dyDescent="0.25">
      <c r="A32" s="171" t="s">
        <v>308</v>
      </c>
      <c r="B32" s="171"/>
      <c r="C32" s="171"/>
      <c r="D32" s="171"/>
      <c r="E32" s="186"/>
      <c r="F32" s="186"/>
      <c r="G32" s="171"/>
      <c r="H32" s="171"/>
      <c r="I32" s="186"/>
      <c r="J32" s="171"/>
      <c r="K32" s="172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11" x14ac:dyDescent="0.25">
      <c r="A33" s="97" t="s">
        <v>309</v>
      </c>
      <c r="G33" s="3"/>
      <c r="K33" s="149"/>
    </row>
    <row r="34" spans="1:11" x14ac:dyDescent="0.25">
      <c r="A34" s="97" t="s">
        <v>306</v>
      </c>
      <c r="G34" s="3"/>
      <c r="K34" s="149"/>
    </row>
    <row r="35" spans="1:11" x14ac:dyDescent="0.25">
      <c r="K35" s="149"/>
    </row>
    <row r="36" spans="1:11" x14ac:dyDescent="0.25">
      <c r="K36" s="149"/>
    </row>
    <row r="37" spans="1:11" x14ac:dyDescent="0.25">
      <c r="K37" s="149"/>
    </row>
    <row r="38" spans="1:11" x14ac:dyDescent="0.25">
      <c r="K38" s="149"/>
    </row>
    <row r="39" spans="1:11" x14ac:dyDescent="0.25">
      <c r="K39" s="149"/>
    </row>
    <row r="40" spans="1:11" x14ac:dyDescent="0.25">
      <c r="K40" s="149"/>
    </row>
  </sheetData>
  <mergeCells count="11">
    <mergeCell ref="A31:Z31"/>
    <mergeCell ref="A32:Z32"/>
    <mergeCell ref="W4:Z4"/>
    <mergeCell ref="A3:F3"/>
    <mergeCell ref="H3:M3"/>
    <mergeCell ref="O3:Z3"/>
    <mergeCell ref="H4:I4"/>
    <mergeCell ref="J4:K4"/>
    <mergeCell ref="L4:M4"/>
    <mergeCell ref="O4:R4"/>
    <mergeCell ref="S4:V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 Sacyl</vt:lpstr>
      <vt:lpstr>Ávila</vt:lpstr>
      <vt:lpstr>Burgos </vt:lpstr>
      <vt:lpstr>León </vt:lpstr>
      <vt:lpstr>El Bierzo </vt:lpstr>
      <vt:lpstr>Palencia </vt:lpstr>
      <vt:lpstr>Salamanca </vt:lpstr>
      <vt:lpstr>Segovia </vt:lpstr>
      <vt:lpstr>Soria </vt:lpstr>
      <vt:lpstr>Valladolid Oeste </vt:lpstr>
      <vt:lpstr>Valladolid Este </vt:lpstr>
      <vt:lpstr>Zamora </vt:lpstr>
      <vt:lpstr>' Sacyl'!Área_de_impresión</vt:lpstr>
      <vt:lpstr>Ávila!Área_de_impresión</vt:lpstr>
      <vt:lpstr>'Burgos '!Área_de_impresión</vt:lpstr>
      <vt:lpstr>'El Bierzo '!Área_de_impresión</vt:lpstr>
      <vt:lpstr>'León '!Área_de_impresión</vt:lpstr>
      <vt:lpstr>'Palencia '!Área_de_impresión</vt:lpstr>
      <vt:lpstr>'Salamanca '!Área_de_impresión</vt:lpstr>
      <vt:lpstr>'Segovia '!Área_de_impresión</vt:lpstr>
      <vt:lpstr>'Soria '!Área_de_impresión</vt:lpstr>
      <vt:lpstr>'Valladolid Este '!Área_de_impresión</vt:lpstr>
      <vt:lpstr>'Valladolid Oeste '!Área_de_impresión</vt:lpstr>
      <vt:lpstr>'Zamora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pboillos</dc:creator>
  <cp:lastModifiedBy>Hernandez Palacios, Mª Carmen</cp:lastModifiedBy>
  <cp:lastPrinted>2020-11-18T15:40:08Z</cp:lastPrinted>
  <dcterms:created xsi:type="dcterms:W3CDTF">2019-09-10T17:10:09Z</dcterms:created>
  <dcterms:modified xsi:type="dcterms:W3CDTF">2021-02-18T11:38:11Z</dcterms:modified>
</cp:coreProperties>
</file>