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3140" tabRatio="952"/>
  </bookViews>
  <sheets>
    <sheet name=" Sacyl" sheetId="24" r:id="rId1"/>
    <sheet name="Ávila" sheetId="45" r:id="rId2"/>
    <sheet name="Burgos " sheetId="46" r:id="rId3"/>
    <sheet name="León " sheetId="47" r:id="rId4"/>
    <sheet name="El Bierzo " sheetId="48" r:id="rId5"/>
    <sheet name="Palencia " sheetId="49" r:id="rId6"/>
    <sheet name="Salamanca " sheetId="50" r:id="rId7"/>
    <sheet name="Segovia " sheetId="51" r:id="rId8"/>
    <sheet name="Soria " sheetId="55" r:id="rId9"/>
    <sheet name="Valladolid Oeste " sheetId="52" r:id="rId10"/>
    <sheet name="Valladolid Este " sheetId="53" r:id="rId11"/>
    <sheet name="Zamora " sheetId="54" r:id="rId12"/>
  </sheets>
  <definedNames>
    <definedName name="_xlnm.Print_Area" localSheetId="0">' Sacyl'!$A$1:$V$50</definedName>
    <definedName name="_xlnm.Print_Area" localSheetId="1">Ávila!$A$1:$Z$42</definedName>
    <definedName name="_xlnm.Print_Area" localSheetId="2">'Burgos '!$A$1:$Z$57</definedName>
    <definedName name="_xlnm.Print_Area" localSheetId="4">'El Bierzo '!$A$1:$Z$34</definedName>
    <definedName name="_xlnm.Print_Area" localSheetId="3">'León '!$A$1:$Z$48</definedName>
    <definedName name="_xlnm.Print_Area" localSheetId="5">'Palencia '!$A$1:$Z$41</definedName>
    <definedName name="_xlnm.Print_Area" localSheetId="6">'Salamanca '!$A$1:$Z$57</definedName>
    <definedName name="_xlnm.Print_Area" localSheetId="7">'Segovia '!$A$1:$Z$36</definedName>
    <definedName name="_xlnm.Print_Area" localSheetId="8">'Soria '!$A$1:$Z$34</definedName>
    <definedName name="_xlnm.Print_Area" localSheetId="10">'Valladolid Este '!$A$1:$Z$44</definedName>
    <definedName name="_xlnm.Print_Area" localSheetId="9">'Valladolid Oeste '!$A$1:$Z$37</definedName>
    <definedName name="_xlnm.Print_Area" localSheetId="11">'Zamora '!$A$1:$Z$42</definedName>
  </definedNames>
  <calcPr calcId="145621"/>
</workbook>
</file>

<file path=xl/calcChain.xml><?xml version="1.0" encoding="utf-8"?>
<calcChain xmlns="http://schemas.openxmlformats.org/spreadsheetml/2006/main">
  <c r="A25" i="55" l="1"/>
  <c r="A35" i="53"/>
  <c r="A28" i="52"/>
  <c r="A27" i="51"/>
  <c r="A48" i="50"/>
  <c r="A31" i="49"/>
  <c r="A22" i="48"/>
  <c r="A39" i="47"/>
  <c r="A48" i="46"/>
  <c r="A33" i="45"/>
  <c r="T7" i="24" l="1"/>
  <c r="T6" i="24"/>
  <c r="T5" i="24" l="1"/>
  <c r="O7" i="24"/>
  <c r="O6" i="24"/>
  <c r="O5" i="24" s="1"/>
  <c r="S7" i="24"/>
  <c r="S6" i="24"/>
  <c r="S5" i="24" s="1"/>
  <c r="K7" i="24"/>
  <c r="K6" i="24"/>
  <c r="H7" i="24"/>
  <c r="H6" i="24"/>
  <c r="E7" i="24"/>
  <c r="E6" i="24"/>
  <c r="E5" i="24" s="1"/>
  <c r="H5" i="24" l="1"/>
  <c r="U41" i="24" l="1"/>
  <c r="U40" i="24"/>
  <c r="U38" i="24"/>
  <c r="U37" i="24"/>
  <c r="U35" i="24"/>
  <c r="U34" i="24"/>
  <c r="U32" i="24"/>
  <c r="U31" i="24"/>
  <c r="U29" i="24"/>
  <c r="U28" i="24"/>
  <c r="U26" i="24"/>
  <c r="U25" i="24"/>
  <c r="U23" i="24"/>
  <c r="U22" i="24"/>
  <c r="U20" i="24"/>
  <c r="U19" i="24"/>
  <c r="U17" i="24"/>
  <c r="U16" i="24"/>
  <c r="U14" i="24"/>
  <c r="U13" i="24"/>
  <c r="U11" i="24"/>
  <c r="U10" i="24"/>
  <c r="V9" i="24" l="1"/>
  <c r="V10" i="24"/>
  <c r="V11" i="24"/>
  <c r="V12" i="24"/>
  <c r="V13" i="24"/>
  <c r="V14" i="24"/>
  <c r="V15" i="24"/>
  <c r="V16" i="24"/>
  <c r="V17" i="24"/>
  <c r="V18" i="24"/>
  <c r="V19" i="24"/>
  <c r="V20" i="24"/>
  <c r="V21" i="24"/>
  <c r="V22" i="24"/>
  <c r="V23" i="24"/>
  <c r="V24" i="24"/>
  <c r="V25" i="24"/>
  <c r="V26" i="24"/>
  <c r="V27" i="24"/>
  <c r="V28" i="24"/>
  <c r="V29" i="24"/>
  <c r="V30" i="24"/>
  <c r="V31" i="24"/>
  <c r="V32" i="24"/>
  <c r="V33" i="24"/>
  <c r="V34" i="24"/>
  <c r="V35" i="24"/>
  <c r="V36" i="24"/>
  <c r="V37" i="24"/>
  <c r="V38" i="24"/>
  <c r="V39" i="24"/>
  <c r="V40" i="24"/>
  <c r="V41" i="24"/>
  <c r="V6" i="24"/>
  <c r="V7" i="24"/>
  <c r="Q9" i="24"/>
  <c r="Q10" i="24"/>
  <c r="Q11" i="24"/>
  <c r="Q12" i="24"/>
  <c r="Q13" i="24"/>
  <c r="Q14" i="24"/>
  <c r="Q15" i="24"/>
  <c r="Q16" i="24"/>
  <c r="Q17" i="24"/>
  <c r="Q18" i="24"/>
  <c r="Q19" i="24"/>
  <c r="Q20" i="24"/>
  <c r="Q21" i="24"/>
  <c r="Q22" i="24"/>
  <c r="Q23" i="24"/>
  <c r="Q24" i="24"/>
  <c r="Q25" i="24"/>
  <c r="Q26" i="24"/>
  <c r="Q27" i="24"/>
  <c r="Q28" i="24"/>
  <c r="Q29" i="24"/>
  <c r="Q30" i="24"/>
  <c r="Q31" i="24"/>
  <c r="Q32" i="24"/>
  <c r="Q33" i="24"/>
  <c r="Q34" i="24"/>
  <c r="Q35" i="24"/>
  <c r="Q36" i="24"/>
  <c r="Q37" i="24"/>
  <c r="Q38" i="24"/>
  <c r="Q39" i="24"/>
  <c r="Q40" i="24"/>
  <c r="Q41" i="24"/>
  <c r="Q6" i="24"/>
  <c r="Q7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6" i="24"/>
  <c r="M7" i="24"/>
  <c r="F41" i="24" l="1"/>
  <c r="F40" i="24"/>
  <c r="F38" i="24"/>
  <c r="F37" i="24"/>
  <c r="F35" i="24"/>
  <c r="F34" i="24"/>
  <c r="F32" i="24"/>
  <c r="F31" i="24"/>
  <c r="F29" i="24"/>
  <c r="F28" i="24"/>
  <c r="F26" i="24"/>
  <c r="F25" i="24"/>
  <c r="F23" i="24"/>
  <c r="F22" i="24"/>
  <c r="F20" i="24"/>
  <c r="F19" i="24"/>
  <c r="F17" i="24"/>
  <c r="F16" i="24"/>
  <c r="F14" i="24"/>
  <c r="F13" i="24"/>
  <c r="F11" i="24"/>
  <c r="F10" i="24"/>
  <c r="F7" i="24"/>
  <c r="F6" i="24"/>
  <c r="K5" i="24" l="1"/>
  <c r="M5" i="24" s="1"/>
  <c r="Q5" i="24" l="1"/>
  <c r="U7" i="24" l="1"/>
  <c r="U6" i="24"/>
  <c r="V5" i="24"/>
  <c r="L41" i="24"/>
  <c r="I41" i="24"/>
  <c r="L40" i="24"/>
  <c r="I40" i="24"/>
  <c r="P40" i="24"/>
  <c r="L38" i="24"/>
  <c r="I38" i="24"/>
  <c r="L37" i="24"/>
  <c r="I37" i="24"/>
  <c r="P38" i="24"/>
  <c r="L35" i="24"/>
  <c r="I35" i="24"/>
  <c r="L34" i="24"/>
  <c r="I34" i="24"/>
  <c r="P34" i="24"/>
  <c r="L32" i="24"/>
  <c r="I32" i="24"/>
  <c r="L31" i="24"/>
  <c r="I31" i="24"/>
  <c r="P32" i="24"/>
  <c r="L29" i="24"/>
  <c r="I29" i="24"/>
  <c r="L28" i="24"/>
  <c r="I28" i="24"/>
  <c r="P28" i="24"/>
  <c r="L26" i="24"/>
  <c r="I26" i="24"/>
  <c r="L25" i="24"/>
  <c r="I25" i="24"/>
  <c r="P26" i="24"/>
  <c r="L23" i="24"/>
  <c r="I23" i="24"/>
  <c r="L22" i="24"/>
  <c r="I22" i="24"/>
  <c r="P22" i="24"/>
  <c r="L20" i="24"/>
  <c r="I20" i="24"/>
  <c r="L19" i="24"/>
  <c r="I19" i="24"/>
  <c r="P20" i="24"/>
  <c r="L17" i="24"/>
  <c r="I17" i="24"/>
  <c r="L16" i="24"/>
  <c r="I16" i="24"/>
  <c r="P16" i="24"/>
  <c r="L14" i="24"/>
  <c r="I14" i="24"/>
  <c r="L13" i="24"/>
  <c r="I13" i="24"/>
  <c r="P13" i="24"/>
  <c r="L11" i="24"/>
  <c r="I11" i="24"/>
  <c r="L10" i="24"/>
  <c r="I10" i="24"/>
  <c r="P10" i="24"/>
  <c r="I7" i="24"/>
  <c r="I6" i="24"/>
  <c r="P7" i="24"/>
  <c r="L6" i="24"/>
  <c r="C5" i="24"/>
  <c r="P14" i="24" l="1"/>
  <c r="P11" i="24"/>
  <c r="P17" i="24"/>
  <c r="P23" i="24"/>
  <c r="P29" i="24"/>
  <c r="P35" i="24"/>
  <c r="P41" i="24"/>
  <c r="P19" i="24"/>
  <c r="P25" i="24"/>
  <c r="P31" i="24"/>
  <c r="P37" i="24"/>
  <c r="P6" i="24"/>
  <c r="L7" i="24"/>
</calcChain>
</file>

<file path=xl/sharedStrings.xml><?xml version="1.0" encoding="utf-8"?>
<sst xmlns="http://schemas.openxmlformats.org/spreadsheetml/2006/main" count="1114" uniqueCount="342">
  <si>
    <t>% médicos/total</t>
  </si>
  <si>
    <t>% enfermeras/total</t>
  </si>
  <si>
    <t>Castilla y León</t>
  </si>
  <si>
    <t>CS rurales</t>
  </si>
  <si>
    <t>Avila</t>
  </si>
  <si>
    <t xml:space="preserve">Número de centros de salud </t>
  </si>
  <si>
    <t>100%</t>
  </si>
  <si>
    <t>Burgos</t>
  </si>
  <si>
    <t>León</t>
  </si>
  <si>
    <t>Bierzo</t>
  </si>
  <si>
    <t>Palencia</t>
  </si>
  <si>
    <t>Salamanca</t>
  </si>
  <si>
    <t>Segovia</t>
  </si>
  <si>
    <t>Soria</t>
  </si>
  <si>
    <t>Zamora</t>
  </si>
  <si>
    <t>14</t>
  </si>
  <si>
    <t>% tarjetas/total</t>
  </si>
  <si>
    <t>Población adscrita</t>
  </si>
  <si>
    <t>Pediatras</t>
  </si>
  <si>
    <t>Profesionales adscritos</t>
  </si>
  <si>
    <t>86</t>
  </si>
  <si>
    <t>161</t>
  </si>
  <si>
    <t>22</t>
  </si>
  <si>
    <t>37</t>
  </si>
  <si>
    <t>28</t>
  </si>
  <si>
    <t>11</t>
  </si>
  <si>
    <t>20</t>
  </si>
  <si>
    <t>36</t>
  </si>
  <si>
    <t>16</t>
  </si>
  <si>
    <t>17</t>
  </si>
  <si>
    <t>24</t>
  </si>
  <si>
    <t xml:space="preserve">C.S. ARENAS SAN PEDRO </t>
  </si>
  <si>
    <t>C.S. AREVALO</t>
  </si>
  <si>
    <t>C.S. AVILA ESTACION</t>
  </si>
  <si>
    <t>C.S. AVILA NORTE</t>
  </si>
  <si>
    <t>C.S. AVILA RURAL</t>
  </si>
  <si>
    <t>C.S. LANZAHITA</t>
  </si>
  <si>
    <t>C.S. AVILA SUR OESTE</t>
  </si>
  <si>
    <t>C.S. BARCO DE AVILA</t>
  </si>
  <si>
    <t>C.S. BURGOHONDO</t>
  </si>
  <si>
    <t>C.S. CANDELEDA</t>
  </si>
  <si>
    <t>C.S. CEBREROS</t>
  </si>
  <si>
    <t>C.S. FONTIVEROS</t>
  </si>
  <si>
    <t>C.S. NAVARREDONDA GREDOS</t>
  </si>
  <si>
    <t>C.S. LAS NAVAS MARQUES</t>
  </si>
  <si>
    <t>C.S. MADRIGAL DE LAS ALTAS TORRES</t>
  </si>
  <si>
    <t>C.S. MOMBELTRAN</t>
  </si>
  <si>
    <t>C.S. PIEDRAHITA</t>
  </si>
  <si>
    <t>C.S. SAN PEDRO ARROYO</t>
  </si>
  <si>
    <t>C.S. SOTILLO DE ADRADA</t>
  </si>
  <si>
    <t>C.S. MUÑANA</t>
  </si>
  <si>
    <t>C.S. MUÑICO</t>
  </si>
  <si>
    <t>C.S. AVILA SUR ESTE</t>
  </si>
  <si>
    <t>C.S. ARANDA NORTE</t>
  </si>
  <si>
    <t>C.S. ARANDA RURAL</t>
  </si>
  <si>
    <t>C.S. ARANDA SUR</t>
  </si>
  <si>
    <t>C.S. BELORADO</t>
  </si>
  <si>
    <t>C.S. BRIVIESCA</t>
  </si>
  <si>
    <t>C.S. CRISTOBAL ACOSTA</t>
  </si>
  <si>
    <t>C.S. I. LOPEZ SAIZ</t>
  </si>
  <si>
    <t>C.S. BURGOS RURAL NORTE</t>
  </si>
  <si>
    <t>C.S. BURGOS RURAL SUR</t>
  </si>
  <si>
    <t>C.S. CONDADO DE TREVIÑO</t>
  </si>
  <si>
    <t>C.S. ESPINOSA MONTEROS</t>
  </si>
  <si>
    <t>C.S. GAMONAL ANTIGUA</t>
  </si>
  <si>
    <t>C.S. GAMONAL LAS TORRES</t>
  </si>
  <si>
    <t>C.S. GARCIA LORCA</t>
  </si>
  <si>
    <t>C.S. HUERTA DE REY</t>
  </si>
  <si>
    <t>C.S. LERMA</t>
  </si>
  <si>
    <t>C.S. LOS COMUNEROS</t>
  </si>
  <si>
    <t>C.S. LOS CUBOS</t>
  </si>
  <si>
    <t>C.S. MEDINA DE POMAR</t>
  </si>
  <si>
    <t>C.S. MELGAR FERNAMENTAL</t>
  </si>
  <si>
    <t>C.S. MIRANDA ESTE</t>
  </si>
  <si>
    <t>C.S. MIRANDA OESTE</t>
  </si>
  <si>
    <t>C.S. PAMPLIEGA</t>
  </si>
  <si>
    <t>C.S. QUINTANAR SIERRA</t>
  </si>
  <si>
    <t>C.S. ROA DE DUERO</t>
  </si>
  <si>
    <t>C.S. SALAS LOS INFANTES</t>
  </si>
  <si>
    <t>C.S. SAN AGUSTIN</t>
  </si>
  <si>
    <t>C.S. SANTA CLARA</t>
  </si>
  <si>
    <t>C.S. SEDANO</t>
  </si>
  <si>
    <t>C.S. VALLE DE LOSA</t>
  </si>
  <si>
    <t>C.S. VALLE TOBALINA</t>
  </si>
  <si>
    <t>C.S. VALLE VALDEBEZANA</t>
  </si>
  <si>
    <t>C.S. VILLADIEGO</t>
  </si>
  <si>
    <t>C.S. VALLE DE MENA</t>
  </si>
  <si>
    <t>C.S. VILLARCAYO</t>
  </si>
  <si>
    <t>C.S. JOSE LUIS SANTAMARIA</t>
  </si>
  <si>
    <t>C.S. LAS HUELGAS</t>
  </si>
  <si>
    <t>C.S. ARMUNIA</t>
  </si>
  <si>
    <t>C.S. ASTORGA I</t>
  </si>
  <si>
    <t>C.S. ASTORGA II</t>
  </si>
  <si>
    <t>C.S. SAN EMILIANO</t>
  </si>
  <si>
    <t>C.S. BOÑAR</t>
  </si>
  <si>
    <t>C.S. CISTIERNA</t>
  </si>
  <si>
    <t>C.S. CUENCA BERNESGA</t>
  </si>
  <si>
    <t>C.S. LA BAÑEZA I</t>
  </si>
  <si>
    <t>C.S. BAÑEZA II</t>
  </si>
  <si>
    <t>C.S. TRUCHAS</t>
  </si>
  <si>
    <t>C.S. LA MAGDALENA</t>
  </si>
  <si>
    <t>C.S. ERAS DE RENUEVA</t>
  </si>
  <si>
    <t>C.S. LA PALOMERA</t>
  </si>
  <si>
    <t>C.S. CONDESA</t>
  </si>
  <si>
    <t>C.S. CRUCERO</t>
  </si>
  <si>
    <t>C.S. JOSE AGUADO I</t>
  </si>
  <si>
    <t>C.S. JOSE AGUADO II</t>
  </si>
  <si>
    <t>C.S. MANSILLA MULAS</t>
  </si>
  <si>
    <t>C.S. MATALLANA DE TORIO</t>
  </si>
  <si>
    <t>C.S. RIAÑO</t>
  </si>
  <si>
    <t>C.S. RIBERA DEL ESLA</t>
  </si>
  <si>
    <t>C.S. RIBERA DEL ORBIGO</t>
  </si>
  <si>
    <t>C.S. SAHAGUN CAMPOS</t>
  </si>
  <si>
    <t>C.S. SAN ANDRES RABANEDO</t>
  </si>
  <si>
    <t>C.S. STA. MARIA PARAMO</t>
  </si>
  <si>
    <t>C.S. VALDERAS</t>
  </si>
  <si>
    <t>C.S. VALENCIA DE D. JUAN</t>
  </si>
  <si>
    <t>C.S. TROBAJO DEL CAMINO</t>
  </si>
  <si>
    <t>C.S. BEMBIBRE</t>
  </si>
  <si>
    <t>C.S. CACABELOS</t>
  </si>
  <si>
    <t>C.S. FABERO</t>
  </si>
  <si>
    <t>C.S. PONFERRADA III</t>
  </si>
  <si>
    <t>C.S. PUENTE DOMINGO FLOREZ</t>
  </si>
  <si>
    <t>C.S. TORENO</t>
  </si>
  <si>
    <t>C.S. VILLABLINO</t>
  </si>
  <si>
    <t>C.S. VILLAFRANCA BIERZO</t>
  </si>
  <si>
    <t>C.S. PONFERRADA IV</t>
  </si>
  <si>
    <t>C.S. AGUILAR DE CAMPOO</t>
  </si>
  <si>
    <t>C.S. BALTANAS</t>
  </si>
  <si>
    <t>C.S. CARRION DE LOS CONDES</t>
  </si>
  <si>
    <t>C.S. CERVERA PISUERGA</t>
  </si>
  <si>
    <t>C.S. FROMISTA</t>
  </si>
  <si>
    <t>C.S. GUARDO</t>
  </si>
  <si>
    <t>C.S. HERRERA DE PISUERGA</t>
  </si>
  <si>
    <t>C.S. JARDINILLOS</t>
  </si>
  <si>
    <t>C.S. DE LA PUEBLA</t>
  </si>
  <si>
    <t>C.S. OSORNO</t>
  </si>
  <si>
    <t>C.S. PALENCIA RURAL</t>
  </si>
  <si>
    <t>C.S. PAREDES DE NAVA</t>
  </si>
  <si>
    <t>C.S. PINTOR OLIVA</t>
  </si>
  <si>
    <t>C.S. SALDAÑA</t>
  </si>
  <si>
    <t>C.S. ERAS DEL BOSQUE</t>
  </si>
  <si>
    <t>C.S. TORQUEMADA</t>
  </si>
  <si>
    <t>C.S. VENTA DE BAÑOS</t>
  </si>
  <si>
    <t>C.S. VILLARRAMIEL</t>
  </si>
  <si>
    <t>C.S. VILLADA</t>
  </si>
  <si>
    <t>C.S. VILLAMURIEL DE CERRATO</t>
  </si>
  <si>
    <t>C.S. ALBA DE TORMES</t>
  </si>
  <si>
    <t>C.S. ALDEADAVILA RIBERA</t>
  </si>
  <si>
    <t>C.S. BEJAR</t>
  </si>
  <si>
    <t>C.S. CALZADA VALDUNCIEL</t>
  </si>
  <si>
    <t>C.S. CANTALAPIEDRA</t>
  </si>
  <si>
    <t>C.S. CIUDAD RODRIGO</t>
  </si>
  <si>
    <t>C.S. MIGUEL ARMIJO</t>
  </si>
  <si>
    <t>C.S. FUENTE DE SAN ESTEBAN</t>
  </si>
  <si>
    <t>C.S. FUENTEGUINALDO</t>
  </si>
  <si>
    <t>C.S. FUENTES DE OÑORO</t>
  </si>
  <si>
    <t>C.S. GARRIDO NORTE</t>
  </si>
  <si>
    <t>C.S. GARRIDO SUR</t>
  </si>
  <si>
    <t>C.S. GUIJUELO</t>
  </si>
  <si>
    <t>C.S. ALAMEDILLA</t>
  </si>
  <si>
    <t>C.S. LA ALBERCA</t>
  </si>
  <si>
    <t>C.S. LEDESMA</t>
  </si>
  <si>
    <t>C.S. LINARES DE RIOFRIO</t>
  </si>
  <si>
    <t>C.S. LUMBRALES</t>
  </si>
  <si>
    <t>C.S. MATILLA CAÑOS</t>
  </si>
  <si>
    <t>C.S. MIRANDA DEL CASTAÑAR</t>
  </si>
  <si>
    <t>C.S. PEDROSILLO EL RALO</t>
  </si>
  <si>
    <t>C.S. PERIURBANA NORTE</t>
  </si>
  <si>
    <t>C.S. PERIURBANO SUR</t>
  </si>
  <si>
    <t>C.S. PEÑARANDA</t>
  </si>
  <si>
    <t>C.S. PIZARRALES-VIDAL</t>
  </si>
  <si>
    <t>C.S. ROBLEDA</t>
  </si>
  <si>
    <t>C.S. SAN JOSE</t>
  </si>
  <si>
    <t>C.S. SANTA MARTA DE TORMES</t>
  </si>
  <si>
    <t>C.S. F.VILLALOBOS</t>
  </si>
  <si>
    <t>C.S. TAMAMES</t>
  </si>
  <si>
    <t>C.S. ELENA GINEL DIEZ</t>
  </si>
  <si>
    <t>C.S. VILLORIA</t>
  </si>
  <si>
    <t>C.S. VITIGUDINO</t>
  </si>
  <si>
    <t>C.S. UNIVERSIDAD CENTRO</t>
  </si>
  <si>
    <t>C.S. SAN JUAN</t>
  </si>
  <si>
    <t>C.S. CAPUCHINOS</t>
  </si>
  <si>
    <t>C.S. CANTALEJO</t>
  </si>
  <si>
    <t>C.S. CARBONERO EL MAYOR</t>
  </si>
  <si>
    <t>C.S. CUELLAR</t>
  </si>
  <si>
    <t>C.S. FUENTESAUCO</t>
  </si>
  <si>
    <t>C.S. NAVAFRIA</t>
  </si>
  <si>
    <t>C.S. NAVA DE LA ASUNCION</t>
  </si>
  <si>
    <t>C.S. RIAZA</t>
  </si>
  <si>
    <t>C.S. SEGOVIA I</t>
  </si>
  <si>
    <t>C.S. SEGOVIA II</t>
  </si>
  <si>
    <t>C.S. SEGOVIA III</t>
  </si>
  <si>
    <t>C.S. SEGOVIA RURAL</t>
  </si>
  <si>
    <t>C.S. SEPULVEDA</t>
  </si>
  <si>
    <t>C.S. VILLACASTIN</t>
  </si>
  <si>
    <t>C.S. EL ESPINAR</t>
  </si>
  <si>
    <t>C.S. SAN ILDEFONSO</t>
  </si>
  <si>
    <t>C.S. SACRAMENIA</t>
  </si>
  <si>
    <t>C.S. AGREDA</t>
  </si>
  <si>
    <t>C.S. ALMAZAN</t>
  </si>
  <si>
    <t>C.S. ARCOS DE JALON</t>
  </si>
  <si>
    <t>C.S. BERLANGA DE DUERO</t>
  </si>
  <si>
    <t>C.S. EL BURGO DE OSMA</t>
  </si>
  <si>
    <t>C.S. SAN ESTEBAN GORMAZ</t>
  </si>
  <si>
    <t>C.S. GOMARA</t>
  </si>
  <si>
    <t>C.S. OLVEGA</t>
  </si>
  <si>
    <t>C.S. PINARES-COVALEDA</t>
  </si>
  <si>
    <t>C.S. SAN LEONARDO YAGÜE</t>
  </si>
  <si>
    <t>C.S. SORIA RURAL</t>
  </si>
  <si>
    <t>C.S. S.PEDRO MANRIQUE</t>
  </si>
  <si>
    <t>C.S. SORIA NORTE</t>
  </si>
  <si>
    <t>C.S. SORIA SUR</t>
  </si>
  <si>
    <t>C.S. ARTURO EYRIES</t>
  </si>
  <si>
    <t>C.S. CASA DEL BARCO</t>
  </si>
  <si>
    <t>C.S. PLAZA DEL EJERCITO</t>
  </si>
  <si>
    <t>C.S. HUERTA DEL REY</t>
  </si>
  <si>
    <t>C.S. LAGUNA DE DUERO</t>
  </si>
  <si>
    <t>C.S. MAYORGA DE CAMPOS</t>
  </si>
  <si>
    <t>C.S. MEDINA DE RIOSECO</t>
  </si>
  <si>
    <t>C.S. MOTA DEL MARQUES</t>
  </si>
  <si>
    <t>C.S. PARQUESOL</t>
  </si>
  <si>
    <t>C.S. PISUERGA</t>
  </si>
  <si>
    <t>C.S. PARQUE ALAMEDA-COVARESA</t>
  </si>
  <si>
    <t>C.S. TORDESILLAS</t>
  </si>
  <si>
    <t>C.S. VILLAFRECHOS</t>
  </si>
  <si>
    <t>C.S. VILLALON DE CAMPOS</t>
  </si>
  <si>
    <t>C.S. VALLADOLID RURAL II</t>
  </si>
  <si>
    <t>C.S. DELICIAS I</t>
  </si>
  <si>
    <t>C.S. DELICIAS II</t>
  </si>
  <si>
    <t>C.S. BARRIO ESPAÑA</t>
  </si>
  <si>
    <t>C.S. ESGUEVILLAS</t>
  </si>
  <si>
    <t>C.S. CIRCUNVALACION</t>
  </si>
  <si>
    <t>C.S. ISCAR</t>
  </si>
  <si>
    <t>C.S. MAGDALENA</t>
  </si>
  <si>
    <t>C.S. TORTOLA</t>
  </si>
  <si>
    <t>C.S. PILARICA</t>
  </si>
  <si>
    <t>C.S. CIRCULAR</t>
  </si>
  <si>
    <t>C.S. RONDILLA I</t>
  </si>
  <si>
    <t>C.S. RONDILLA II</t>
  </si>
  <si>
    <t>C.S. CANTERAC</t>
  </si>
  <si>
    <t>C.S. SAN PABLO</t>
  </si>
  <si>
    <t>C.S. PEÑAFIEL</t>
  </si>
  <si>
    <t>C.S. PORTILLO</t>
  </si>
  <si>
    <t>C.S. SERRADA</t>
  </si>
  <si>
    <t>C.S. TUDELA</t>
  </si>
  <si>
    <t>C.S. ALAEJOS</t>
  </si>
  <si>
    <t>C.S. OLMEDO</t>
  </si>
  <si>
    <t>C.S. MEDINA CAMPO RURAL</t>
  </si>
  <si>
    <t>C.S. MEDINA CAMPO URBANO</t>
  </si>
  <si>
    <t>C.S. LA VICTORIA</t>
  </si>
  <si>
    <t>C.S. GAMAZO</t>
  </si>
  <si>
    <t>C.S. VALLADOLID RURAL I</t>
  </si>
  <si>
    <t>C.S. CIGALES</t>
  </si>
  <si>
    <t>C.S. PARADA DEL MOLINO</t>
  </si>
  <si>
    <t>C.S. ALCAÑICES</t>
  </si>
  <si>
    <t>C.S. ALTA SANABRIA</t>
  </si>
  <si>
    <t>C.S. BENAVENTE NORTE</t>
  </si>
  <si>
    <t>C.S. BENAVENTE SUR</t>
  </si>
  <si>
    <t>C.S. CAMARZANA DE TERA</t>
  </si>
  <si>
    <t>C.S. VILLARRIN</t>
  </si>
  <si>
    <t>C.S. CARBAJALES DE ALBA</t>
  </si>
  <si>
    <t>C.S. MOMBUEY</t>
  </si>
  <si>
    <t>C.S. CORRALES DEL VINO</t>
  </si>
  <si>
    <t>C.S. PUERTA NUEVA</t>
  </si>
  <si>
    <t>C.S. SANTA ELENA</t>
  </si>
  <si>
    <t>C.S. LA GUAREÑA</t>
  </si>
  <si>
    <t>C.S. PUEBLA DE SANABRIA</t>
  </si>
  <si>
    <t>C.S. BERMILLO DE SAYAGO</t>
  </si>
  <si>
    <t>C.S. TABARA</t>
  </si>
  <si>
    <t>C.S. TORO</t>
  </si>
  <si>
    <t>C.S. SANTIBAÑEZ VIDRIAL</t>
  </si>
  <si>
    <t>C.S. VILLALPANDO</t>
  </si>
  <si>
    <t>C.S. VIRGEN DE LA CONCHA</t>
  </si>
  <si>
    <t>C.S. ZAMORA NORTE</t>
  </si>
  <si>
    <t>C.S. ZAMORA SUR</t>
  </si>
  <si>
    <t>R</t>
  </si>
  <si>
    <t>U</t>
  </si>
  <si>
    <t>CS urbanos+ CS semiurbanos</t>
  </si>
  <si>
    <t>Médicos familia EAP</t>
  </si>
  <si>
    <t>Enfermeras EAP</t>
  </si>
  <si>
    <t>Código</t>
  </si>
  <si>
    <t>% tarjetas &lt;14/total</t>
  </si>
  <si>
    <t>% pediatras/total</t>
  </si>
  <si>
    <t>(5) Fuente MedoraCyl: número de pediatras con cias de pediatría de area, tengan o no cupo asignado</t>
  </si>
  <si>
    <t>(1) Fuente Tarjeta Sanitaria</t>
  </si>
  <si>
    <t>(3) Fuente MedoraCyl</t>
  </si>
  <si>
    <t>Tarjetas Sanitarias &lt;14 (1)</t>
  </si>
  <si>
    <t>Tarjetas Sanitarias (1)</t>
  </si>
  <si>
    <t>Nº médicos (1)</t>
  </si>
  <si>
    <t>Nº enfermeras (3)</t>
  </si>
  <si>
    <t>Valladolid Oeste</t>
  </si>
  <si>
    <t>Valladolid Este</t>
  </si>
  <si>
    <t>Nº tarjetas sanitarias (1)</t>
  </si>
  <si>
    <t>Población atendida y profesionales de medicina y enfermería que trabajan en atención primaria en el ámbito urbano y rural</t>
  </si>
  <si>
    <t>El Bierzo</t>
  </si>
  <si>
    <t>Fecha de corte : 01/01/2020</t>
  </si>
  <si>
    <t>1 Trimestre 2020</t>
  </si>
  <si>
    <t>2 Trimestre 2020</t>
  </si>
  <si>
    <t>3 Trimestre 2020</t>
  </si>
  <si>
    <t>C.S. PONFERRADA I</t>
  </si>
  <si>
    <t>C.S. PONFERRADA II</t>
  </si>
  <si>
    <t>Total</t>
  </si>
  <si>
    <t xml:space="preserve">Área de Salud </t>
  </si>
  <si>
    <t>Nº pediatras EAP (1)</t>
  </si>
  <si>
    <t>Nº pediatras de área (5)</t>
  </si>
  <si>
    <t>EAP: Equipo de Atención Primaria</t>
  </si>
  <si>
    <t xml:space="preserve">      EAP: Equipo de Atención Primaria</t>
  </si>
  <si>
    <t>El número de días trabajados corresponde a los días en los que cada profesional ha tenido al menos una cita en la agenda. Fuente MedoraCyl</t>
  </si>
  <si>
    <t>R: rural / U: Urbano</t>
  </si>
  <si>
    <t>Nº consultorios (1)</t>
  </si>
  <si>
    <t>Área de Salud de Ávila. Año 2020</t>
  </si>
  <si>
    <t>Área de Salud de Burgos. Año 2020</t>
  </si>
  <si>
    <t>Área de Salud de León. Año 2020</t>
  </si>
  <si>
    <t>Área de Salud del Bierzo. Año 2020</t>
  </si>
  <si>
    <t>Área de Salud de Palencia. Año 2020</t>
  </si>
  <si>
    <t>Nº tarjetas sanitarias
 &lt;14 (1)</t>
  </si>
  <si>
    <t>Nº tarjetas
 sanitarias/médico (2)</t>
  </si>
  <si>
    <t>Nº tarjetas 
sanitarias/enfermera (4)</t>
  </si>
  <si>
    <t>Área de Salud de Salamanca. Año 2020</t>
  </si>
  <si>
    <t>Área de Salud de Segovia. Año 2020</t>
  </si>
  <si>
    <t>Área de Salud de Soria. Año 2020</t>
  </si>
  <si>
    <t>Área de Salud de Valladolid Oeste. Año 2020</t>
  </si>
  <si>
    <t>Área de Salud de Valladolid Este.  Año 2020</t>
  </si>
  <si>
    <t>Área de Salud de Zamora. Año 2020</t>
  </si>
  <si>
    <t>(5) Fuente MedoraCyl. El mismo pediatra puede pasar consulta en uno o varios centros de salud, por lo que a estos efectos puede ser contabilizado en uno o en  varios centros</t>
  </si>
  <si>
    <t>(4) El numerador utilizado es población de Tarjeta Sanitaria</t>
  </si>
  <si>
    <r>
      <t xml:space="preserve">(2) El numerador utilizado es población de Tarjeta Sanitaria </t>
    </r>
    <r>
      <rPr>
        <u/>
        <sz val="10"/>
        <color theme="1"/>
        <rFont val="Calibri"/>
        <family val="2"/>
        <scheme val="minor"/>
      </rPr>
      <t>&gt;</t>
    </r>
    <r>
      <rPr>
        <sz val="10"/>
        <color theme="1"/>
        <rFont val="Calibri"/>
        <family val="2"/>
        <scheme val="minor"/>
      </rPr>
      <t>14 años</t>
    </r>
  </si>
  <si>
    <t>(6) El denominador utilizado es población de Tarjeta Sanitaria &lt;14 años</t>
  </si>
  <si>
    <t xml:space="preserve">(5) Fuente MedoraCyl. El mismo pediatra puede pasar consulta en uno o varios centros de salud, por lo que a estos efectos puede ser contabilizado en uno o en  varios centros </t>
  </si>
  <si>
    <t xml:space="preserve">(6) Presión calculada por profesional/día. Incluye las consultas atendidas en jornada ordinaria en centro y en domicilio. No se tienen en cuenta las agendas de procedimientos </t>
  </si>
  <si>
    <t xml:space="preserve">(6) Presión calculada por profesional/día. Incluye las consultas atendidas en jornada ordinaria en centro y en domicilio. No se tienen en cuenta las agendas de procedimientos  </t>
  </si>
  <si>
    <r>
      <t xml:space="preserve">(2) El numerador utilizado es población de  Tarjeta Sanitaria </t>
    </r>
    <r>
      <rPr>
        <u/>
        <sz val="10"/>
        <color theme="1"/>
        <rFont val="Calibri"/>
        <family val="2"/>
        <scheme val="minor"/>
      </rPr>
      <t>&gt;</t>
    </r>
    <r>
      <rPr>
        <sz val="10"/>
        <color theme="1"/>
        <rFont val="Calibri"/>
        <family val="2"/>
        <scheme val="minor"/>
      </rPr>
      <t>14 años</t>
    </r>
  </si>
  <si>
    <t>(6) Presión calculada por profesional/día. Incluye las consultas atendidas en jornada ordinaria en centro y en domicilio. No se tienen en cuenta las agendas de procedimientos</t>
  </si>
  <si>
    <t>(4) El numerador utilizado es población de  Tarjeta Sanitaria</t>
  </si>
  <si>
    <t>Centro de salud</t>
  </si>
  <si>
    <t>Tipo de centro de salud</t>
  </si>
  <si>
    <t>Nº médicos/ 10.000 TSI (2)</t>
  </si>
  <si>
    <t>Nº enfermeras/10.000 TSI (4)</t>
  </si>
  <si>
    <t>nº pediatras/10.000 TSI (6)</t>
  </si>
  <si>
    <t>Presión asistencial (nº consultas atendidas/día y profesional) (6)</t>
  </si>
  <si>
    <t>4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</si>
</sst>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16"/>
      <color rgb="FF990033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99003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5373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5" tint="0.59996337778862885"/>
      </left>
      <right/>
      <top style="thin">
        <color theme="5" tint="0.59996337778862885"/>
      </top>
      <bottom style="thin">
        <color theme="5" tint="0.59996337778862885"/>
      </bottom>
      <diagonal/>
    </border>
    <border>
      <left/>
      <right style="thin">
        <color theme="5" tint="0.39994506668294322"/>
      </right>
      <top/>
      <bottom/>
      <diagonal/>
    </border>
    <border>
      <left/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5" tint="0.59996337778862885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59996337778862885"/>
      </left>
      <right/>
      <top/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4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left" indent="2"/>
    </xf>
    <xf numFmtId="0" fontId="0" fillId="0" borderId="0" xfId="0" applyFill="1"/>
    <xf numFmtId="1" fontId="3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49" fontId="5" fillId="3" borderId="2" xfId="0" applyNumberFormat="1" applyFont="1" applyFill="1" applyBorder="1" applyAlignment="1">
      <alignment horizontal="right"/>
    </xf>
    <xf numFmtId="9" fontId="5" fillId="3" borderId="2" xfId="1" applyFont="1" applyFill="1" applyBorder="1" applyAlignment="1">
      <alignment horizontal="right"/>
    </xf>
    <xf numFmtId="1" fontId="5" fillId="3" borderId="2" xfId="0" applyNumberFormat="1" applyFont="1" applyFill="1" applyBorder="1" applyAlignment="1">
      <alignment horizontal="right"/>
    </xf>
    <xf numFmtId="9" fontId="3" fillId="5" borderId="2" xfId="1" applyFont="1" applyFill="1" applyBorder="1" applyAlignment="1">
      <alignment horizontal="right"/>
    </xf>
    <xf numFmtId="49" fontId="5" fillId="3" borderId="2" xfId="0" applyNumberFormat="1" applyFont="1" applyFill="1" applyBorder="1"/>
    <xf numFmtId="0" fontId="4" fillId="0" borderId="0" xfId="0" applyFont="1" applyAlignment="1">
      <alignment horizontal="right"/>
    </xf>
    <xf numFmtId="49" fontId="3" fillId="0" borderId="0" xfId="0" applyNumberFormat="1" applyFont="1" applyBorder="1" applyAlignment="1">
      <alignment horizontal="left" indent="2"/>
    </xf>
    <xf numFmtId="0" fontId="4" fillId="0" borderId="0" xfId="0" applyFont="1" applyFill="1" applyAlignment="1">
      <alignment horizontal="right"/>
    </xf>
    <xf numFmtId="2" fontId="0" fillId="0" borderId="0" xfId="0" applyNumberFormat="1" applyAlignment="1">
      <alignment horizontal="righ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2" fontId="0" fillId="0" borderId="0" xfId="0" applyNumberFormat="1" applyFill="1" applyBorder="1" applyAlignment="1">
      <alignment horizontal="right"/>
    </xf>
    <xf numFmtId="9" fontId="5" fillId="0" borderId="2" xfId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9" fontId="2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0" applyFont="1"/>
    <xf numFmtId="1" fontId="3" fillId="0" borderId="0" xfId="0" applyNumberFormat="1" applyFont="1" applyBorder="1" applyAlignment="1">
      <alignment horizontal="right"/>
    </xf>
    <xf numFmtId="0" fontId="2" fillId="0" borderId="0" xfId="0" applyFont="1"/>
    <xf numFmtId="0" fontId="7" fillId="0" borderId="0" xfId="0" applyNumberFormat="1" applyFont="1" applyFill="1" applyBorder="1"/>
    <xf numFmtId="1" fontId="0" fillId="0" borderId="0" xfId="0" applyNumberFormat="1" applyFont="1" applyBorder="1" applyAlignment="1">
      <alignment horizontal="center"/>
    </xf>
    <xf numFmtId="164" fontId="5" fillId="6" borderId="2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/>
    <xf numFmtId="0" fontId="0" fillId="0" borderId="0" xfId="0" applyFont="1"/>
    <xf numFmtId="49" fontId="5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left"/>
    </xf>
    <xf numFmtId="9" fontId="5" fillId="0" borderId="0" xfId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" fontId="3" fillId="0" borderId="0" xfId="0" applyNumberFormat="1" applyFont="1" applyBorder="1"/>
    <xf numFmtId="49" fontId="3" fillId="0" borderId="0" xfId="0" applyNumberFormat="1" applyFont="1" applyFill="1" applyBorder="1" applyAlignment="1">
      <alignment horizontal="left" indent="2"/>
    </xf>
    <xf numFmtId="1" fontId="3" fillId="0" borderId="0" xfId="0" applyNumberFormat="1" applyFont="1" applyFill="1" applyBorder="1" applyAlignment="1">
      <alignment horizontal="left" indent="2"/>
    </xf>
    <xf numFmtId="9" fontId="3" fillId="0" borderId="0" xfId="1" applyFont="1" applyFill="1" applyBorder="1" applyAlignment="1">
      <alignment horizontal="right"/>
    </xf>
    <xf numFmtId="0" fontId="3" fillId="0" borderId="0" xfId="0" applyFont="1" applyBorder="1"/>
    <xf numFmtId="164" fontId="3" fillId="0" borderId="0" xfId="1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5" fillId="3" borderId="2" xfId="0" applyNumberFormat="1" applyFont="1" applyFill="1" applyBorder="1" applyAlignment="1"/>
    <xf numFmtId="3" fontId="3" fillId="0" borderId="2" xfId="0" applyNumberFormat="1" applyFont="1" applyBorder="1" applyAlignment="1"/>
    <xf numFmtId="9" fontId="5" fillId="3" borderId="2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3" fillId="0" borderId="2" xfId="0" applyFont="1" applyBorder="1"/>
    <xf numFmtId="9" fontId="0" fillId="0" borderId="0" xfId="1" applyFont="1"/>
    <xf numFmtId="0" fontId="7" fillId="0" borderId="0" xfId="0" applyNumberFormat="1" applyFont="1" applyBorder="1"/>
    <xf numFmtId="49" fontId="7" fillId="0" borderId="0" xfId="0" applyNumberFormat="1" applyFont="1" applyBorder="1"/>
    <xf numFmtId="1" fontId="0" fillId="0" borderId="0" xfId="0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/>
    <xf numFmtId="0" fontId="3" fillId="0" borderId="0" xfId="0" applyFont="1" applyFill="1"/>
    <xf numFmtId="0" fontId="3" fillId="0" borderId="0" xfId="0" applyFont="1" applyAlignment="1">
      <alignment horizontal="left" indent="2"/>
    </xf>
    <xf numFmtId="49" fontId="2" fillId="3" borderId="0" xfId="0" applyNumberFormat="1" applyFont="1" applyFill="1" applyBorder="1"/>
    <xf numFmtId="49" fontId="2" fillId="3" borderId="0" xfId="0" applyNumberFormat="1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9" fontId="0" fillId="0" borderId="0" xfId="1" applyFont="1" applyBorder="1"/>
    <xf numFmtId="0" fontId="3" fillId="0" borderId="0" xfId="0" applyFont="1" applyAlignment="1">
      <alignment horizontal="left"/>
    </xf>
    <xf numFmtId="1" fontId="0" fillId="0" borderId="2" xfId="0" applyNumberFormat="1" applyFont="1" applyBorder="1" applyAlignment="1">
      <alignment horizontal="right"/>
    </xf>
    <xf numFmtId="164" fontId="0" fillId="5" borderId="2" xfId="1" applyNumberFormat="1" applyFont="1" applyFill="1" applyBorder="1" applyAlignment="1">
      <alignment horizontal="right"/>
    </xf>
    <xf numFmtId="164" fontId="0" fillId="0" borderId="2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1" fontId="7" fillId="0" borderId="2" xfId="0" applyNumberFormat="1" applyFont="1" applyBorder="1" applyAlignment="1">
      <alignment horizontal="right"/>
    </xf>
    <xf numFmtId="0" fontId="0" fillId="0" borderId="0" xfId="0" applyFont="1" applyBorder="1"/>
    <xf numFmtId="49" fontId="0" fillId="0" borderId="0" xfId="0" applyNumberFormat="1" applyFont="1" applyBorder="1" applyAlignment="1">
      <alignment horizontal="left" indent="2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right"/>
    </xf>
    <xf numFmtId="1" fontId="0" fillId="0" borderId="2" xfId="1" applyNumberFormat="1" applyFont="1" applyFill="1" applyBorder="1" applyAlignment="1">
      <alignment horizontal="right"/>
    </xf>
    <xf numFmtId="0" fontId="7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right" indent="2"/>
    </xf>
    <xf numFmtId="49" fontId="7" fillId="0" borderId="0" xfId="0" applyNumberFormat="1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0" xfId="0" applyAlignment="1">
      <alignment vertical="top"/>
    </xf>
    <xf numFmtId="49" fontId="10" fillId="3" borderId="0" xfId="0" applyNumberFormat="1" applyFont="1" applyFill="1" applyBorder="1"/>
    <xf numFmtId="49" fontId="10" fillId="3" borderId="0" xfId="0" applyNumberFormat="1" applyFont="1" applyFill="1" applyBorder="1" applyAlignment="1">
      <alignment horizontal="right"/>
    </xf>
    <xf numFmtId="49" fontId="6" fillId="3" borderId="0" xfId="0" applyNumberFormat="1" applyFont="1" applyFill="1" applyBorder="1"/>
    <xf numFmtId="49" fontId="5" fillId="0" borderId="2" xfId="0" applyNumberFormat="1" applyFont="1" applyFill="1" applyBorder="1"/>
    <xf numFmtId="49" fontId="2" fillId="3" borderId="0" xfId="0" applyNumberFormat="1" applyFont="1" applyFill="1" applyBorder="1" applyAlignment="1">
      <alignment horizontal="left"/>
    </xf>
    <xf numFmtId="9" fontId="0" fillId="0" borderId="0" xfId="1" applyFont="1" applyFill="1" applyBorder="1"/>
    <xf numFmtId="0" fontId="3" fillId="0" borderId="0" xfId="0" applyFont="1" applyFill="1" applyBorder="1" applyAlignment="1">
      <alignment horizontal="left"/>
    </xf>
    <xf numFmtId="0" fontId="11" fillId="2" borderId="1" xfId="0" applyFont="1" applyFill="1" applyBorder="1" applyAlignment="1">
      <alignment textRotation="90" wrapText="1"/>
    </xf>
    <xf numFmtId="0" fontId="11" fillId="2" borderId="1" xfId="0" applyFont="1" applyFill="1" applyBorder="1" applyAlignment="1">
      <alignment horizontal="center" textRotation="90" wrapText="1"/>
    </xf>
    <xf numFmtId="0" fontId="11" fillId="0" borderId="1" xfId="0" applyFont="1" applyFill="1" applyBorder="1" applyAlignment="1">
      <alignment textRotation="90" wrapText="1"/>
    </xf>
    <xf numFmtId="0" fontId="11" fillId="2" borderId="1" xfId="0" applyFont="1" applyFill="1" applyBorder="1" applyAlignment="1">
      <alignment horizontal="right" textRotation="90" wrapText="1"/>
    </xf>
    <xf numFmtId="0" fontId="11" fillId="2" borderId="7" xfId="0" applyFont="1" applyFill="1" applyBorder="1" applyAlignment="1">
      <alignment horizontal="right" textRotation="90" wrapText="1"/>
    </xf>
    <xf numFmtId="0" fontId="13" fillId="4" borderId="9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vertical="top"/>
    </xf>
    <xf numFmtId="0" fontId="3" fillId="0" borderId="12" xfId="0" applyFont="1" applyBorder="1"/>
    <xf numFmtId="3" fontId="0" fillId="5" borderId="2" xfId="1" applyNumberFormat="1" applyFont="1" applyFill="1" applyBorder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13" fillId="4" borderId="9" xfId="0" applyNumberFormat="1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textRotation="90" wrapText="1"/>
    </xf>
    <xf numFmtId="3" fontId="7" fillId="0" borderId="2" xfId="0" applyNumberFormat="1" applyFont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3" fontId="10" fillId="3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15" fillId="0" borderId="0" xfId="0" applyFont="1" applyFill="1" applyAlignment="1">
      <alignment horizontal="right" vertical="center"/>
    </xf>
    <xf numFmtId="0" fontId="17" fillId="0" borderId="0" xfId="0" applyFont="1" applyAlignment="1">
      <alignment vertical="center"/>
    </xf>
    <xf numFmtId="3" fontId="11" fillId="2" borderId="7" xfId="0" applyNumberFormat="1" applyFont="1" applyFill="1" applyBorder="1" applyAlignment="1">
      <alignment horizontal="right" textRotation="90" wrapText="1"/>
    </xf>
    <xf numFmtId="0" fontId="11" fillId="2" borderId="15" xfId="0" applyFont="1" applyFill="1" applyBorder="1" applyAlignment="1">
      <alignment textRotation="90" wrapText="1"/>
    </xf>
    <xf numFmtId="0" fontId="11" fillId="2" borderId="15" xfId="0" applyFont="1" applyFill="1" applyBorder="1" applyAlignment="1">
      <alignment horizontal="right" textRotation="90" wrapText="1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textRotation="90" wrapText="1"/>
    </xf>
    <xf numFmtId="2" fontId="13" fillId="2" borderId="1" xfId="0" applyNumberFormat="1" applyFont="1" applyFill="1" applyBorder="1" applyAlignment="1">
      <alignment horizontal="right" textRotation="90" wrapText="1"/>
    </xf>
    <xf numFmtId="0" fontId="13" fillId="0" borderId="3" xfId="0" applyFont="1" applyFill="1" applyBorder="1" applyAlignment="1">
      <alignment horizontal="center" vertical="center"/>
    </xf>
    <xf numFmtId="49" fontId="12" fillId="0" borderId="8" xfId="0" applyNumberFormat="1" applyFont="1" applyBorder="1" applyAlignment="1">
      <alignment horizontal="left" indent="2"/>
    </xf>
    <xf numFmtId="0" fontId="13" fillId="0" borderId="3" xfId="0" applyFont="1" applyFill="1" applyBorder="1" applyAlignment="1">
      <alignment horizontal="right" textRotation="90" wrapText="1"/>
    </xf>
    <xf numFmtId="2" fontId="13" fillId="0" borderId="3" xfId="0" applyNumberFormat="1" applyFont="1" applyFill="1" applyBorder="1" applyAlignment="1">
      <alignment horizontal="right" textRotation="90" wrapText="1"/>
    </xf>
    <xf numFmtId="0" fontId="13" fillId="2" borderId="1" xfId="0" applyFont="1" applyFill="1" applyBorder="1" applyAlignment="1">
      <alignment textRotation="90" wrapText="1"/>
    </xf>
    <xf numFmtId="0" fontId="19" fillId="2" borderId="1" xfId="0" applyFont="1" applyFill="1" applyBorder="1" applyAlignment="1">
      <alignment horizontal="center" vertical="center"/>
    </xf>
    <xf numFmtId="0" fontId="0" fillId="0" borderId="0" xfId="0" applyAlignment="1"/>
    <xf numFmtId="165" fontId="11" fillId="2" borderId="17" xfId="2" applyNumberFormat="1" applyFont="1" applyFill="1" applyBorder="1" applyAlignment="1">
      <alignment textRotation="90" wrapText="1"/>
    </xf>
    <xf numFmtId="165" fontId="2" fillId="3" borderId="0" xfId="2" applyNumberFormat="1" applyFont="1" applyFill="1" applyBorder="1" applyAlignment="1">
      <alignment horizontal="right"/>
    </xf>
    <xf numFmtId="165" fontId="0" fillId="0" borderId="0" xfId="2" applyNumberFormat="1" applyFont="1" applyBorder="1" applyAlignment="1">
      <alignment horizontal="center"/>
    </xf>
    <xf numFmtId="165" fontId="3" fillId="0" borderId="0" xfId="2" applyNumberFormat="1" applyFont="1"/>
    <xf numFmtId="165" fontId="3" fillId="0" borderId="0" xfId="2" applyNumberFormat="1" applyFont="1" applyAlignment="1">
      <alignment horizontal="left"/>
    </xf>
    <xf numFmtId="165" fontId="0" fillId="0" borderId="0" xfId="2" applyNumberFormat="1" applyFont="1"/>
    <xf numFmtId="164" fontId="5" fillId="0" borderId="13" xfId="1" applyNumberFormat="1" applyFont="1" applyFill="1" applyBorder="1" applyAlignment="1">
      <alignment horizontal="right"/>
    </xf>
    <xf numFmtId="3" fontId="3" fillId="0" borderId="11" xfId="1" applyNumberFormat="1" applyFont="1" applyFill="1" applyBorder="1" applyAlignment="1">
      <alignment horizontal="right"/>
    </xf>
    <xf numFmtId="3" fontId="3" fillId="0" borderId="11" xfId="0" applyNumberFormat="1" applyFont="1" applyBorder="1" applyAlignment="1"/>
    <xf numFmtId="164" fontId="3" fillId="0" borderId="13" xfId="1" applyNumberFormat="1" applyFont="1" applyFill="1" applyBorder="1" applyAlignment="1">
      <alignment horizontal="right"/>
    </xf>
    <xf numFmtId="165" fontId="3" fillId="0" borderId="11" xfId="2" applyNumberFormat="1" applyFont="1" applyFill="1" applyBorder="1" applyAlignment="1">
      <alignment horizontal="right"/>
    </xf>
    <xf numFmtId="164" fontId="3" fillId="0" borderId="18" xfId="1" applyNumberFormat="1" applyFont="1" applyFill="1" applyBorder="1" applyAlignment="1">
      <alignment horizontal="right"/>
    </xf>
    <xf numFmtId="165" fontId="3" fillId="0" borderId="11" xfId="2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0" fillId="0" borderId="19" xfId="0" applyBorder="1" applyAlignment="1">
      <alignment horizontal="right"/>
    </xf>
    <xf numFmtId="0" fontId="13" fillId="4" borderId="6" xfId="0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right"/>
    </xf>
    <xf numFmtId="49" fontId="2" fillId="3" borderId="0" xfId="0" applyNumberFormat="1" applyFont="1" applyFill="1" applyAlignment="1">
      <alignment horizontal="right"/>
    </xf>
    <xf numFmtId="164" fontId="0" fillId="5" borderId="2" xfId="1" applyNumberFormat="1" applyFont="1" applyFill="1" applyBorder="1" applyAlignment="1">
      <alignment horizontal="right"/>
    </xf>
    <xf numFmtId="164" fontId="0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0" fontId="18" fillId="4" borderId="4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65" fontId="3" fillId="0" borderId="0" xfId="2" applyNumberFormat="1" applyFont="1" applyAlignment="1">
      <alignment horizontal="left" vertical="top" wrapText="1"/>
    </xf>
    <xf numFmtId="0" fontId="13" fillId="4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3" fontId="13" fillId="4" borderId="16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left" vertical="top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FF"/>
      <color rgb="FFF8F8F8"/>
      <color rgb="FF8A0000"/>
      <color rgb="FFCC3300"/>
      <color rgb="FF9E0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showGridLines="0" tabSelected="1" zoomScale="80" zoomScaleNormal="80" workbookViewId="0">
      <selection activeCell="Z4" sqref="Z4"/>
    </sheetView>
  </sheetViews>
  <sheetFormatPr baseColWidth="10" defaultRowHeight="15" x14ac:dyDescent="0.25"/>
  <cols>
    <col min="1" max="1" width="33.5703125" customWidth="1"/>
    <col min="2" max="2" width="7" style="21" customWidth="1"/>
    <col min="3" max="3" width="15.28515625" customWidth="1"/>
    <col min="4" max="4" width="4.85546875" customWidth="1"/>
    <col min="5" max="5" width="20.28515625" customWidth="1"/>
    <col min="6" max="6" width="11.7109375" customWidth="1"/>
    <col min="7" max="7" width="5.42578125" style="21" customWidth="1"/>
    <col min="8" max="9" width="11.7109375" style="5" customWidth="1"/>
    <col min="10" max="10" width="5.42578125" style="17" customWidth="1"/>
    <col min="11" max="11" width="11.7109375" style="22" customWidth="1"/>
    <col min="12" max="12" width="11.7109375" style="5" customWidth="1"/>
    <col min="13" max="13" width="11.7109375" style="17" customWidth="1"/>
    <col min="14" max="14" width="6.5703125" style="14" customWidth="1"/>
    <col min="15" max="15" width="11.7109375" style="18" customWidth="1"/>
    <col min="16" max="17" width="11.7109375" style="5" customWidth="1"/>
    <col min="18" max="18" width="5.7109375" style="5" customWidth="1"/>
    <col min="19" max="22" width="11.7109375" customWidth="1"/>
    <col min="23" max="23" width="7.7109375" customWidth="1"/>
  </cols>
  <sheetData>
    <row r="1" spans="1:25" ht="21" x14ac:dyDescent="0.35">
      <c r="A1" s="48" t="s">
        <v>294</v>
      </c>
      <c r="B1" s="15"/>
      <c r="C1" s="1"/>
      <c r="D1" s="1"/>
      <c r="E1" s="1"/>
      <c r="F1" s="1"/>
      <c r="G1" s="15"/>
      <c r="H1" s="11"/>
      <c r="I1" s="11"/>
      <c r="J1" s="11"/>
      <c r="K1" s="16"/>
      <c r="O1" s="14"/>
      <c r="T1" s="5"/>
    </row>
    <row r="2" spans="1:25" x14ac:dyDescent="0.25">
      <c r="A2" s="1"/>
      <c r="B2" s="15"/>
      <c r="C2" s="1"/>
      <c r="D2" s="1"/>
      <c r="E2" s="1"/>
      <c r="F2" s="1"/>
      <c r="G2" s="15"/>
      <c r="H2" s="11"/>
      <c r="I2" s="11"/>
      <c r="J2" s="11"/>
      <c r="K2" s="16"/>
      <c r="T2" s="5"/>
    </row>
    <row r="3" spans="1:25" s="133" customFormat="1" ht="15" customHeight="1" x14ac:dyDescent="0.25">
      <c r="A3" s="128"/>
      <c r="B3" s="129"/>
      <c r="C3" s="166" t="s">
        <v>17</v>
      </c>
      <c r="D3" s="167"/>
      <c r="E3" s="167"/>
      <c r="F3" s="167"/>
      <c r="G3" s="167"/>
      <c r="H3" s="167"/>
      <c r="I3" s="167"/>
      <c r="J3" s="130"/>
      <c r="K3" s="166" t="s">
        <v>279</v>
      </c>
      <c r="L3" s="167"/>
      <c r="M3" s="168"/>
      <c r="N3" s="131"/>
      <c r="O3" s="166" t="s">
        <v>280</v>
      </c>
      <c r="P3" s="167"/>
      <c r="Q3" s="168"/>
      <c r="R3" s="132"/>
      <c r="S3" s="169" t="s">
        <v>18</v>
      </c>
      <c r="T3" s="170"/>
      <c r="U3" s="170"/>
      <c r="V3" s="170"/>
    </row>
    <row r="4" spans="1:25" s="105" customFormat="1" ht="159.94999999999999" customHeight="1" x14ac:dyDescent="0.25">
      <c r="A4" s="142" t="s">
        <v>303</v>
      </c>
      <c r="B4" s="137"/>
      <c r="C4" s="134" t="s">
        <v>5</v>
      </c>
      <c r="D4" s="138"/>
      <c r="E4" s="135" t="s">
        <v>288</v>
      </c>
      <c r="F4" s="135" t="s">
        <v>16</v>
      </c>
      <c r="G4" s="139"/>
      <c r="H4" s="135" t="s">
        <v>287</v>
      </c>
      <c r="I4" s="135" t="s">
        <v>282</v>
      </c>
      <c r="J4" s="139"/>
      <c r="K4" s="135" t="s">
        <v>289</v>
      </c>
      <c r="L4" s="135" t="s">
        <v>0</v>
      </c>
      <c r="M4" s="136" t="s">
        <v>337</v>
      </c>
      <c r="N4" s="140"/>
      <c r="O4" s="135" t="s">
        <v>290</v>
      </c>
      <c r="P4" s="135" t="s">
        <v>1</v>
      </c>
      <c r="Q4" s="135" t="s">
        <v>338</v>
      </c>
      <c r="S4" s="141" t="s">
        <v>304</v>
      </c>
      <c r="T4" s="141" t="s">
        <v>305</v>
      </c>
      <c r="U4" s="135" t="s">
        <v>283</v>
      </c>
      <c r="V4" s="135" t="s">
        <v>339</v>
      </c>
    </row>
    <row r="5" spans="1:25" x14ac:dyDescent="0.25">
      <c r="A5" s="10" t="s">
        <v>2</v>
      </c>
      <c r="B5" s="35"/>
      <c r="C5" s="8">
        <f>C6+C7</f>
        <v>247</v>
      </c>
      <c r="D5" s="12"/>
      <c r="E5" s="20">
        <f>SUM(E6,E7)</f>
        <v>2320469</v>
      </c>
      <c r="F5" s="7" t="s">
        <v>6</v>
      </c>
      <c r="G5" s="36"/>
      <c r="H5" s="51">
        <f>SUM(H6:H7)</f>
        <v>248920</v>
      </c>
      <c r="I5" s="7" t="s">
        <v>6</v>
      </c>
      <c r="J5" s="37"/>
      <c r="K5" s="51">
        <f>K6+K7</f>
        <v>2315</v>
      </c>
      <c r="L5" s="53">
        <v>1</v>
      </c>
      <c r="M5" s="31">
        <f>(K5/(E5-H5))*10000</f>
        <v>11.175212365239732</v>
      </c>
      <c r="N5" s="38"/>
      <c r="O5" s="51">
        <f>SUM(O6:O7)</f>
        <v>2177</v>
      </c>
      <c r="P5" s="53">
        <v>1</v>
      </c>
      <c r="Q5" s="31">
        <f>(O5/E5)*10000</f>
        <v>9.3817241255970227</v>
      </c>
      <c r="R5" s="39"/>
      <c r="S5" s="8">
        <f>S6+S7</f>
        <v>214</v>
      </c>
      <c r="T5" s="54">
        <f>SUM(T6:T8)</f>
        <v>76</v>
      </c>
      <c r="U5" s="53">
        <v>1</v>
      </c>
      <c r="V5" s="31">
        <f>((S5+T5)/H5)*10000</f>
        <v>11.650329423107827</v>
      </c>
      <c r="Y5" s="56"/>
    </row>
    <row r="6" spans="1:25" x14ac:dyDescent="0.25">
      <c r="A6" s="2" t="s">
        <v>278</v>
      </c>
      <c r="B6" s="40"/>
      <c r="C6" s="49" t="s">
        <v>20</v>
      </c>
      <c r="D6" s="12"/>
      <c r="E6" s="50">
        <f>E10+E13+E16+E19+E22+E25+E28+E31+E34+E37+E40</f>
        <v>1444453</v>
      </c>
      <c r="F6" s="19">
        <f>E6/E$5</f>
        <v>0.62248321352278357</v>
      </c>
      <c r="G6" s="41"/>
      <c r="H6" s="52">
        <f>H10+H13+H16+H19+H22+H25+H28+H31+H34+H37+H40</f>
        <v>163108</v>
      </c>
      <c r="I6" s="19">
        <f>H6/H$5</f>
        <v>0.655262735015266</v>
      </c>
      <c r="J6" s="42"/>
      <c r="K6" s="52">
        <f>K10+K13+K16+K19+K22+K25+K28+K31+K34+K37+K40</f>
        <v>978</v>
      </c>
      <c r="L6" s="9">
        <f>K6/K$5</f>
        <v>0.42246220302375809</v>
      </c>
      <c r="M6" s="30">
        <f t="shared" ref="M6:M41" si="0">(K6/(E6-H6))*10000</f>
        <v>7.6326048019854138</v>
      </c>
      <c r="N6" s="38"/>
      <c r="O6" s="52">
        <f>O10+O13+O16+O19+O22+O25+O28+O31+O34+O37+O40</f>
        <v>1067</v>
      </c>
      <c r="P6" s="9">
        <f>O6/O$5</f>
        <v>0.49012402388608178</v>
      </c>
      <c r="Q6" s="30">
        <f t="shared" ref="Q6:Q41" si="1">(O6/E6)*10000</f>
        <v>7.3868793238686195</v>
      </c>
      <c r="R6" s="39"/>
      <c r="S6" s="4">
        <f>S10+S13+S16+S19+S22+S25+S28+S31+S34+S37+S40</f>
        <v>175</v>
      </c>
      <c r="T6" s="55">
        <f>T10+T13+T16+T19+T22+T25+T28+T31+T34+T37+T40</f>
        <v>12</v>
      </c>
      <c r="U6" s="9">
        <f>(S6+T6)/(S$5+T$5)</f>
        <v>0.64482758620689651</v>
      </c>
      <c r="V6" s="30">
        <f t="shared" ref="V6:V41" si="2">((S6+T6)/H6)*10000</f>
        <v>11.464796331265173</v>
      </c>
      <c r="Y6" s="56"/>
    </row>
    <row r="7" spans="1:25" x14ac:dyDescent="0.25">
      <c r="A7" s="2" t="s">
        <v>3</v>
      </c>
      <c r="B7" s="40"/>
      <c r="C7" s="49" t="s">
        <v>21</v>
      </c>
      <c r="D7" s="12"/>
      <c r="E7" s="50">
        <f>E11+E14+E17+E20+E23+E26+E29+E35+E32+E38+E41</f>
        <v>876016</v>
      </c>
      <c r="F7" s="19">
        <f>E7/E$5</f>
        <v>0.37751678647721648</v>
      </c>
      <c r="G7" s="41"/>
      <c r="H7" s="52">
        <f>H11+H14+H17+H20+H23+H26+H29+H32+H35+H38+H41</f>
        <v>85812</v>
      </c>
      <c r="I7" s="19">
        <f>H7/H$5</f>
        <v>0.34473726498473406</v>
      </c>
      <c r="J7" s="42"/>
      <c r="K7" s="52">
        <f>K11+K14+K17+K20+K23+K26+K29+K32+K35+K38+K41</f>
        <v>1337</v>
      </c>
      <c r="L7" s="9">
        <f>K7/K$5</f>
        <v>0.57753779697624186</v>
      </c>
      <c r="M7" s="30">
        <f t="shared" si="0"/>
        <v>16.919681499967098</v>
      </c>
      <c r="N7" s="38"/>
      <c r="O7" s="52">
        <f>O11+O14+O17+O23+O20+O26+O29+O32+O35+O38+O41</f>
        <v>1110</v>
      </c>
      <c r="P7" s="9">
        <f>O7/O$5</f>
        <v>0.50987597611391822</v>
      </c>
      <c r="Q7" s="30">
        <f t="shared" si="1"/>
        <v>12.671001442896019</v>
      </c>
      <c r="R7" s="39"/>
      <c r="S7" s="4">
        <f>S11+S14+S17+S20+S23+S26+S29+S32+S35+S38+S41</f>
        <v>39</v>
      </c>
      <c r="T7" s="55">
        <f>T11+T14+T17+T20+T23+T26+T29+T32+T35+T38+T41</f>
        <v>64</v>
      </c>
      <c r="U7" s="9">
        <f>(S7+T7)/(S$5+T$5)</f>
        <v>0.35517241379310344</v>
      </c>
      <c r="V7" s="30">
        <f t="shared" si="2"/>
        <v>12.002983265743719</v>
      </c>
      <c r="Y7" s="56"/>
    </row>
    <row r="8" spans="1:25" x14ac:dyDescent="0.25">
      <c r="A8" s="2"/>
      <c r="B8" s="40"/>
      <c r="C8" s="49"/>
      <c r="D8" s="12"/>
      <c r="E8" s="151"/>
      <c r="F8" s="150"/>
      <c r="G8" s="40"/>
      <c r="H8" s="152"/>
      <c r="I8" s="150"/>
      <c r="J8" s="44"/>
      <c r="K8" s="154"/>
      <c r="L8" s="155"/>
      <c r="M8" s="153"/>
      <c r="N8" s="44"/>
      <c r="O8" s="156"/>
      <c r="P8" s="155"/>
      <c r="Q8" s="153"/>
      <c r="R8" s="43"/>
      <c r="S8" s="157"/>
      <c r="T8" s="155"/>
      <c r="U8" s="155"/>
      <c r="V8" s="153"/>
    </row>
    <row r="9" spans="1:25" x14ac:dyDescent="0.25">
      <c r="A9" s="10" t="s">
        <v>4</v>
      </c>
      <c r="B9" s="35"/>
      <c r="C9" s="8">
        <v>22</v>
      </c>
      <c r="D9" s="12"/>
      <c r="E9" s="20">
        <v>149051</v>
      </c>
      <c r="F9" s="6" t="s">
        <v>6</v>
      </c>
      <c r="G9" s="45"/>
      <c r="H9" s="51">
        <v>16708</v>
      </c>
      <c r="I9" s="6" t="s">
        <v>6</v>
      </c>
      <c r="J9" s="46"/>
      <c r="K9" s="51">
        <v>186</v>
      </c>
      <c r="L9" s="53">
        <v>1</v>
      </c>
      <c r="M9" s="31">
        <f t="shared" si="0"/>
        <v>14.054388974105166</v>
      </c>
      <c r="N9" s="38"/>
      <c r="O9" s="51">
        <v>179</v>
      </c>
      <c r="P9" s="53">
        <v>1</v>
      </c>
      <c r="Q9" s="31">
        <f t="shared" si="1"/>
        <v>12.009312248827582</v>
      </c>
      <c r="R9" s="43"/>
      <c r="S9" s="51">
        <v>14</v>
      </c>
      <c r="T9" s="51">
        <v>7</v>
      </c>
      <c r="U9" s="53">
        <v>1</v>
      </c>
      <c r="V9" s="31">
        <f t="shared" si="2"/>
        <v>12.568829303327748</v>
      </c>
    </row>
    <row r="10" spans="1:25" x14ac:dyDescent="0.25">
      <c r="A10" s="2" t="s">
        <v>278</v>
      </c>
      <c r="B10" s="40"/>
      <c r="C10" s="49">
        <v>6</v>
      </c>
      <c r="D10" s="12"/>
      <c r="E10" s="50">
        <v>78772</v>
      </c>
      <c r="F10" s="19">
        <f>E10/(E$10+E$11)</f>
        <v>0.52849024830427171</v>
      </c>
      <c r="G10" s="41"/>
      <c r="H10" s="52">
        <v>10440</v>
      </c>
      <c r="I10" s="19">
        <f>H10/(H$10+H$11)</f>
        <v>0.6248503710797223</v>
      </c>
      <c r="J10" s="42"/>
      <c r="K10" s="52">
        <v>61</v>
      </c>
      <c r="L10" s="9">
        <f>K10/(K$10+K$11)</f>
        <v>0.32795698924731181</v>
      </c>
      <c r="M10" s="30">
        <f t="shared" si="0"/>
        <v>8.9270034537259271</v>
      </c>
      <c r="N10" s="47"/>
      <c r="O10" s="52">
        <v>70</v>
      </c>
      <c r="P10" s="9">
        <f>O10/O$9</f>
        <v>0.39106145251396646</v>
      </c>
      <c r="Q10" s="30">
        <f t="shared" si="1"/>
        <v>8.8864063372772044</v>
      </c>
      <c r="R10" s="43"/>
      <c r="S10" s="4">
        <v>13</v>
      </c>
      <c r="T10" s="55">
        <v>0</v>
      </c>
      <c r="U10" s="9">
        <f>(S10+T10)/(S$9+T$9)</f>
        <v>0.61904761904761907</v>
      </c>
      <c r="V10" s="30">
        <f t="shared" si="2"/>
        <v>12.452107279693488</v>
      </c>
    </row>
    <row r="11" spans="1:25" x14ac:dyDescent="0.25">
      <c r="A11" s="2" t="s">
        <v>3</v>
      </c>
      <c r="B11" s="40"/>
      <c r="C11" s="49" t="s">
        <v>28</v>
      </c>
      <c r="D11" s="12"/>
      <c r="E11" s="50">
        <v>70279</v>
      </c>
      <c r="F11" s="19">
        <f>E11/(E$10+E$11)</f>
        <v>0.47150975169572829</v>
      </c>
      <c r="G11" s="41"/>
      <c r="H11" s="52">
        <v>6268</v>
      </c>
      <c r="I11" s="19">
        <f>H11/(H$10+H$11)</f>
        <v>0.3751496289202777</v>
      </c>
      <c r="J11" s="42"/>
      <c r="K11" s="52">
        <v>125</v>
      </c>
      <c r="L11" s="9">
        <f>K11/(K$10+K$11)</f>
        <v>0.67204301075268813</v>
      </c>
      <c r="M11" s="30">
        <f t="shared" si="0"/>
        <v>19.527893643280059</v>
      </c>
      <c r="N11" s="47"/>
      <c r="O11" s="52">
        <v>109</v>
      </c>
      <c r="P11" s="9">
        <f>O11/O$9</f>
        <v>0.60893854748603349</v>
      </c>
      <c r="Q11" s="30">
        <f t="shared" si="1"/>
        <v>15.509611690547674</v>
      </c>
      <c r="R11" s="43"/>
      <c r="S11" s="4">
        <v>1</v>
      </c>
      <c r="T11" s="55">
        <v>7</v>
      </c>
      <c r="U11" s="9">
        <f>(S11+T11)/(S$9+T$9)</f>
        <v>0.38095238095238093</v>
      </c>
      <c r="V11" s="30">
        <f t="shared" si="2"/>
        <v>12.763241863433313</v>
      </c>
    </row>
    <row r="12" spans="1:25" x14ac:dyDescent="0.25">
      <c r="A12" s="10" t="s">
        <v>7</v>
      </c>
      <c r="B12" s="35"/>
      <c r="C12" s="8" t="s">
        <v>23</v>
      </c>
      <c r="D12" s="12"/>
      <c r="E12" s="20">
        <v>349410</v>
      </c>
      <c r="F12" s="6" t="s">
        <v>6</v>
      </c>
      <c r="G12" s="45"/>
      <c r="H12" s="51">
        <v>40968</v>
      </c>
      <c r="I12" s="6" t="s">
        <v>6</v>
      </c>
      <c r="J12" s="46"/>
      <c r="K12" s="51">
        <v>323</v>
      </c>
      <c r="L12" s="53">
        <v>1</v>
      </c>
      <c r="M12" s="31">
        <f t="shared" si="0"/>
        <v>10.471985008526726</v>
      </c>
      <c r="N12" s="38"/>
      <c r="O12" s="51">
        <v>288</v>
      </c>
      <c r="P12" s="53">
        <v>1</v>
      </c>
      <c r="Q12" s="31">
        <f t="shared" si="1"/>
        <v>8.2424658710397534</v>
      </c>
      <c r="R12" s="43"/>
      <c r="S12" s="51">
        <v>35</v>
      </c>
      <c r="T12" s="51">
        <v>9</v>
      </c>
      <c r="U12" s="53">
        <v>1</v>
      </c>
      <c r="V12" s="31">
        <f t="shared" si="2"/>
        <v>10.74008982620582</v>
      </c>
    </row>
    <row r="13" spans="1:25" x14ac:dyDescent="0.25">
      <c r="A13" s="2" t="s">
        <v>278</v>
      </c>
      <c r="B13" s="40"/>
      <c r="C13" s="49">
        <v>16</v>
      </c>
      <c r="D13" s="12"/>
      <c r="E13" s="50">
        <v>269828</v>
      </c>
      <c r="F13" s="19">
        <f>E13/(E$14+E$13)</f>
        <v>0.77223891703156755</v>
      </c>
      <c r="G13" s="41"/>
      <c r="H13" s="52">
        <v>33262</v>
      </c>
      <c r="I13" s="19">
        <f>H13/(H$14+H$13)</f>
        <v>0.81190197227104077</v>
      </c>
      <c r="J13" s="42"/>
      <c r="K13" s="52">
        <v>176</v>
      </c>
      <c r="L13" s="9">
        <f>K13/(K$13+K$14)</f>
        <v>0.54489164086687303</v>
      </c>
      <c r="M13" s="30">
        <f t="shared" si="0"/>
        <v>7.439784246256858</v>
      </c>
      <c r="N13" s="47"/>
      <c r="O13" s="52">
        <v>181</v>
      </c>
      <c r="P13" s="9">
        <f>O13/O$12</f>
        <v>0.62847222222222221</v>
      </c>
      <c r="Q13" s="30">
        <f t="shared" si="1"/>
        <v>6.7079769334539039</v>
      </c>
      <c r="R13" s="43"/>
      <c r="S13" s="4">
        <v>35</v>
      </c>
      <c r="T13" s="55">
        <v>1</v>
      </c>
      <c r="U13" s="9">
        <f>(T13+S13)/(S$12+T$12)</f>
        <v>0.81818181818181823</v>
      </c>
      <c r="V13" s="30">
        <f t="shared" si="2"/>
        <v>10.823161565750707</v>
      </c>
    </row>
    <row r="14" spans="1:25" x14ac:dyDescent="0.25">
      <c r="A14" s="2" t="s">
        <v>3</v>
      </c>
      <c r="B14" s="40"/>
      <c r="C14" s="49">
        <v>21</v>
      </c>
      <c r="D14" s="12"/>
      <c r="E14" s="50">
        <v>79582</v>
      </c>
      <c r="F14" s="19">
        <f>E14/(E$14+E$13)</f>
        <v>0.2277610829684325</v>
      </c>
      <c r="G14" s="41"/>
      <c r="H14" s="52">
        <v>7706</v>
      </c>
      <c r="I14" s="19">
        <f>H14/(H$14+H$13)</f>
        <v>0.1880980277289592</v>
      </c>
      <c r="J14" s="42"/>
      <c r="K14" s="52">
        <v>147</v>
      </c>
      <c r="L14" s="9">
        <f>K14/(K$13+K$14)</f>
        <v>0.45510835913312692</v>
      </c>
      <c r="M14" s="30">
        <f t="shared" si="0"/>
        <v>20.451889365017532</v>
      </c>
      <c r="N14" s="47"/>
      <c r="O14" s="52">
        <v>107</v>
      </c>
      <c r="P14" s="9">
        <f>O14/O$12</f>
        <v>0.37152777777777779</v>
      </c>
      <c r="Q14" s="30">
        <f t="shared" si="1"/>
        <v>13.44525143876756</v>
      </c>
      <c r="R14" s="43"/>
      <c r="S14" s="4">
        <v>0</v>
      </c>
      <c r="T14" s="55">
        <v>8</v>
      </c>
      <c r="U14" s="9">
        <f>(T14+S14)/(S$12+T$12)</f>
        <v>0.18181818181818182</v>
      </c>
      <c r="V14" s="30">
        <f t="shared" si="2"/>
        <v>10.381520892810796</v>
      </c>
    </row>
    <row r="15" spans="1:25" x14ac:dyDescent="0.25">
      <c r="A15" s="10" t="s">
        <v>8</v>
      </c>
      <c r="B15" s="35"/>
      <c r="C15" s="8" t="s">
        <v>24</v>
      </c>
      <c r="D15" s="12"/>
      <c r="E15" s="20">
        <v>304580</v>
      </c>
      <c r="F15" s="6" t="s">
        <v>6</v>
      </c>
      <c r="G15" s="45"/>
      <c r="H15" s="51">
        <v>29618</v>
      </c>
      <c r="I15" s="6" t="s">
        <v>6</v>
      </c>
      <c r="J15" s="46"/>
      <c r="K15" s="51">
        <v>297</v>
      </c>
      <c r="L15" s="53">
        <v>1</v>
      </c>
      <c r="M15" s="31">
        <f t="shared" si="0"/>
        <v>10.801492569882383</v>
      </c>
      <c r="N15" s="38"/>
      <c r="O15" s="51">
        <v>315</v>
      </c>
      <c r="P15" s="53">
        <v>1</v>
      </c>
      <c r="Q15" s="31">
        <f t="shared" si="1"/>
        <v>10.342110447173157</v>
      </c>
      <c r="R15" s="43"/>
      <c r="S15" s="51">
        <v>23</v>
      </c>
      <c r="T15" s="51">
        <v>11</v>
      </c>
      <c r="U15" s="53">
        <v>1</v>
      </c>
      <c r="V15" s="31">
        <f t="shared" si="2"/>
        <v>11.479505705989601</v>
      </c>
    </row>
    <row r="16" spans="1:25" x14ac:dyDescent="0.25">
      <c r="A16" s="2" t="s">
        <v>278</v>
      </c>
      <c r="B16" s="40"/>
      <c r="C16" s="49">
        <v>8</v>
      </c>
      <c r="D16" s="12"/>
      <c r="E16" s="50">
        <v>170231</v>
      </c>
      <c r="F16" s="19">
        <f>E16/(E$17+E$16)</f>
        <v>0.55890406461356623</v>
      </c>
      <c r="G16" s="41"/>
      <c r="H16" s="52">
        <v>17117</v>
      </c>
      <c r="I16" s="19">
        <f>H16/(H$17+H$16)</f>
        <v>0.57792558579242348</v>
      </c>
      <c r="J16" s="42"/>
      <c r="K16" s="52">
        <v>114</v>
      </c>
      <c r="L16" s="9">
        <f>K16/(K$16+K$17)</f>
        <v>0.38383838383838381</v>
      </c>
      <c r="M16" s="30">
        <f t="shared" si="0"/>
        <v>7.4454328147654687</v>
      </c>
      <c r="N16" s="47"/>
      <c r="O16" s="52">
        <v>132</v>
      </c>
      <c r="P16" s="9">
        <f>O16/O$15</f>
        <v>0.41904761904761906</v>
      </c>
      <c r="Q16" s="30">
        <f t="shared" si="1"/>
        <v>7.7541693346100296</v>
      </c>
      <c r="R16" s="43"/>
      <c r="S16" s="4">
        <v>16</v>
      </c>
      <c r="T16" s="55">
        <v>3</v>
      </c>
      <c r="U16" s="9">
        <f>(S16+T16)/(S$15+T$15)</f>
        <v>0.55882352941176472</v>
      </c>
      <c r="V16" s="30">
        <f t="shared" si="2"/>
        <v>11.100075947888064</v>
      </c>
    </row>
    <row r="17" spans="1:24" x14ac:dyDescent="0.25">
      <c r="A17" s="2" t="s">
        <v>3</v>
      </c>
      <c r="B17" s="40"/>
      <c r="C17" s="49">
        <v>20</v>
      </c>
      <c r="D17" s="12"/>
      <c r="E17" s="50">
        <v>134349</v>
      </c>
      <c r="F17" s="19">
        <f>E17/(E$17+E$16)</f>
        <v>0.44109593538643377</v>
      </c>
      <c r="G17" s="41"/>
      <c r="H17" s="52">
        <v>12501</v>
      </c>
      <c r="I17" s="19">
        <f>H17/(H$17+H$16)</f>
        <v>0.42207441420757646</v>
      </c>
      <c r="J17" s="42"/>
      <c r="K17" s="52">
        <v>183</v>
      </c>
      <c r="L17" s="9">
        <f>K17/(K$16+K$17)</f>
        <v>0.61616161616161613</v>
      </c>
      <c r="M17" s="30">
        <f t="shared" si="0"/>
        <v>15.01871183769943</v>
      </c>
      <c r="N17" s="47"/>
      <c r="O17" s="52">
        <v>183</v>
      </c>
      <c r="P17" s="9">
        <f>O17/O$15</f>
        <v>0.580952380952381</v>
      </c>
      <c r="Q17" s="30">
        <f t="shared" si="1"/>
        <v>13.621240202755509</v>
      </c>
      <c r="R17" s="43"/>
      <c r="S17" s="4">
        <v>7</v>
      </c>
      <c r="T17" s="55">
        <v>8</v>
      </c>
      <c r="U17" s="9">
        <f>(S17+T17)/(S$15+T$15)</f>
        <v>0.44117647058823528</v>
      </c>
      <c r="V17" s="30">
        <f t="shared" si="2"/>
        <v>11.999040076793857</v>
      </c>
      <c r="X17" s="143"/>
    </row>
    <row r="18" spans="1:24" x14ac:dyDescent="0.25">
      <c r="A18" s="10" t="s">
        <v>9</v>
      </c>
      <c r="B18" s="35"/>
      <c r="C18" s="8" t="s">
        <v>25</v>
      </c>
      <c r="D18" s="12"/>
      <c r="E18" s="20">
        <v>129551</v>
      </c>
      <c r="F18" s="6" t="s">
        <v>6</v>
      </c>
      <c r="G18" s="45"/>
      <c r="H18" s="51">
        <v>11574</v>
      </c>
      <c r="I18" s="6" t="s">
        <v>6</v>
      </c>
      <c r="J18" s="46"/>
      <c r="K18" s="51">
        <v>123</v>
      </c>
      <c r="L18" s="53">
        <v>1</v>
      </c>
      <c r="M18" s="31">
        <f t="shared" si="0"/>
        <v>10.425760953406172</v>
      </c>
      <c r="N18" s="38"/>
      <c r="O18" s="51">
        <v>133</v>
      </c>
      <c r="P18" s="53">
        <v>1</v>
      </c>
      <c r="Q18" s="31">
        <f t="shared" si="1"/>
        <v>10.266227200098804</v>
      </c>
      <c r="R18" s="43"/>
      <c r="S18" s="51">
        <v>17</v>
      </c>
      <c r="T18" s="51">
        <v>1</v>
      </c>
      <c r="U18" s="53">
        <v>1</v>
      </c>
      <c r="V18" s="31">
        <f t="shared" si="2"/>
        <v>15.552099533437014</v>
      </c>
    </row>
    <row r="19" spans="1:24" x14ac:dyDescent="0.25">
      <c r="A19" s="2" t="s">
        <v>278</v>
      </c>
      <c r="B19" s="40"/>
      <c r="C19" s="49">
        <v>4</v>
      </c>
      <c r="D19" s="12"/>
      <c r="E19" s="50">
        <v>73608</v>
      </c>
      <c r="F19" s="19">
        <f>E19/(E$19+E$20)</f>
        <v>0.56817778326682156</v>
      </c>
      <c r="G19" s="41"/>
      <c r="H19" s="52">
        <v>7763</v>
      </c>
      <c r="I19" s="19">
        <f>H19/(H$19+H$20)</f>
        <v>0.67072749265595299</v>
      </c>
      <c r="J19" s="42"/>
      <c r="K19" s="52">
        <v>50</v>
      </c>
      <c r="L19" s="9">
        <f>K19/(K$19+K$20)</f>
        <v>0.4065040650406504</v>
      </c>
      <c r="M19" s="30">
        <f t="shared" si="0"/>
        <v>7.5935910091882457</v>
      </c>
      <c r="N19" s="47"/>
      <c r="O19" s="52">
        <v>58</v>
      </c>
      <c r="P19" s="9">
        <f>O19/O$18</f>
        <v>0.43609022556390975</v>
      </c>
      <c r="Q19" s="30">
        <f t="shared" si="1"/>
        <v>7.8795783067057927</v>
      </c>
      <c r="R19" s="43"/>
      <c r="S19" s="4">
        <v>10</v>
      </c>
      <c r="T19" s="55">
        <v>0</v>
      </c>
      <c r="U19" s="9">
        <f>(T19+S19)/(S$18+T$18)</f>
        <v>0.55555555555555558</v>
      </c>
      <c r="V19" s="30">
        <f t="shared" si="2"/>
        <v>12.88161793121216</v>
      </c>
    </row>
    <row r="20" spans="1:24" x14ac:dyDescent="0.25">
      <c r="A20" s="2" t="s">
        <v>3</v>
      </c>
      <c r="B20" s="40"/>
      <c r="C20" s="49">
        <v>7</v>
      </c>
      <c r="D20" s="12"/>
      <c r="E20" s="50">
        <v>55943</v>
      </c>
      <c r="F20" s="19">
        <f>E20/(E$19+E$20)</f>
        <v>0.43182221673317844</v>
      </c>
      <c r="G20" s="41"/>
      <c r="H20" s="52">
        <v>3811</v>
      </c>
      <c r="I20" s="19">
        <f>H20/(H$19+H$20)</f>
        <v>0.32927250734404701</v>
      </c>
      <c r="J20" s="42"/>
      <c r="K20" s="52">
        <v>73</v>
      </c>
      <c r="L20" s="9">
        <f>K20/(K$19+K$20)</f>
        <v>0.5934959349593496</v>
      </c>
      <c r="M20" s="30">
        <f t="shared" si="0"/>
        <v>14.002915675592726</v>
      </c>
      <c r="N20" s="47"/>
      <c r="O20" s="52">
        <v>75</v>
      </c>
      <c r="P20" s="9">
        <f>O20/O$18</f>
        <v>0.56390977443609025</v>
      </c>
      <c r="Q20" s="30">
        <f t="shared" si="1"/>
        <v>13.406503047745026</v>
      </c>
      <c r="R20" s="43"/>
      <c r="S20" s="4">
        <v>7</v>
      </c>
      <c r="T20" s="55">
        <v>1</v>
      </c>
      <c r="U20" s="9">
        <f>(T20+S20)/(S$18+T$18)</f>
        <v>0.44444444444444442</v>
      </c>
      <c r="V20" s="30">
        <f t="shared" si="2"/>
        <v>20.991865652059825</v>
      </c>
    </row>
    <row r="21" spans="1:24" x14ac:dyDescent="0.25">
      <c r="A21" s="10" t="s">
        <v>10</v>
      </c>
      <c r="B21" s="35"/>
      <c r="C21" s="8" t="s">
        <v>26</v>
      </c>
      <c r="D21" s="12"/>
      <c r="E21" s="20">
        <v>153705</v>
      </c>
      <c r="F21" s="6" t="s">
        <v>6</v>
      </c>
      <c r="G21" s="45"/>
      <c r="H21" s="51">
        <v>15751</v>
      </c>
      <c r="I21" s="6" t="s">
        <v>6</v>
      </c>
      <c r="J21" s="46"/>
      <c r="K21" s="51">
        <v>179</v>
      </c>
      <c r="L21" s="53">
        <v>1</v>
      </c>
      <c r="M21" s="31">
        <f t="shared" si="0"/>
        <v>12.975339605955607</v>
      </c>
      <c r="N21" s="38"/>
      <c r="O21" s="51">
        <v>153</v>
      </c>
      <c r="P21" s="53">
        <v>1</v>
      </c>
      <c r="Q21" s="31">
        <f t="shared" si="1"/>
        <v>9.954132916951302</v>
      </c>
      <c r="R21" s="43"/>
      <c r="S21" s="51">
        <v>15</v>
      </c>
      <c r="T21" s="51">
        <v>4</v>
      </c>
      <c r="U21" s="53">
        <v>1</v>
      </c>
      <c r="V21" s="31">
        <f t="shared" si="2"/>
        <v>12.062726176115801</v>
      </c>
    </row>
    <row r="22" spans="1:24" x14ac:dyDescent="0.25">
      <c r="A22" s="2" t="s">
        <v>278</v>
      </c>
      <c r="B22" s="40"/>
      <c r="C22" s="49">
        <v>5</v>
      </c>
      <c r="D22" s="12"/>
      <c r="E22" s="50">
        <v>88687</v>
      </c>
      <c r="F22" s="19">
        <f>E22/(E$22+E$23)</f>
        <v>0.57699489281415695</v>
      </c>
      <c r="G22" s="41"/>
      <c r="H22" s="52">
        <v>10546</v>
      </c>
      <c r="I22" s="19">
        <f>H22/(H$22+H$23)</f>
        <v>0.66954479080693285</v>
      </c>
      <c r="J22" s="42"/>
      <c r="K22" s="52">
        <v>57</v>
      </c>
      <c r="L22" s="9">
        <f>K22/(K$22+K$23)</f>
        <v>0.31843575418994413</v>
      </c>
      <c r="M22" s="30">
        <f t="shared" si="0"/>
        <v>7.2945060851537606</v>
      </c>
      <c r="N22" s="47"/>
      <c r="O22" s="52">
        <v>61</v>
      </c>
      <c r="P22" s="9">
        <f>O22/O$21</f>
        <v>0.39869281045751637</v>
      </c>
      <c r="Q22" s="30">
        <f t="shared" si="1"/>
        <v>6.8781219344436044</v>
      </c>
      <c r="R22" s="43"/>
      <c r="S22" s="4">
        <v>12</v>
      </c>
      <c r="T22" s="55">
        <v>0</v>
      </c>
      <c r="U22" s="9">
        <f>(S22+T22)/(S$21+T$21)</f>
        <v>0.63157894736842102</v>
      </c>
      <c r="V22" s="30">
        <f t="shared" si="2"/>
        <v>11.378721790252229</v>
      </c>
    </row>
    <row r="23" spans="1:24" x14ac:dyDescent="0.25">
      <c r="A23" s="2" t="s">
        <v>3</v>
      </c>
      <c r="B23" s="40"/>
      <c r="C23" s="49">
        <v>15</v>
      </c>
      <c r="D23" s="12"/>
      <c r="E23" s="50">
        <v>65018</v>
      </c>
      <c r="F23" s="19">
        <f>E23/(E$22+E$23)</f>
        <v>0.423005107185843</v>
      </c>
      <c r="G23" s="41"/>
      <c r="H23" s="52">
        <v>5205</v>
      </c>
      <c r="I23" s="19">
        <f>H23/(H$22+H$23)</f>
        <v>0.33045520919306709</v>
      </c>
      <c r="J23" s="42"/>
      <c r="K23" s="52">
        <v>122</v>
      </c>
      <c r="L23" s="9">
        <f>K23/(K$22+K$23)</f>
        <v>0.68156424581005581</v>
      </c>
      <c r="M23" s="30">
        <f t="shared" si="0"/>
        <v>20.396903683145805</v>
      </c>
      <c r="N23" s="47"/>
      <c r="O23" s="52">
        <v>92</v>
      </c>
      <c r="P23" s="9">
        <f>O23/O$21</f>
        <v>0.60130718954248363</v>
      </c>
      <c r="Q23" s="30">
        <f t="shared" si="1"/>
        <v>14.149927712325818</v>
      </c>
      <c r="R23" s="43"/>
      <c r="S23" s="4">
        <v>3</v>
      </c>
      <c r="T23" s="55">
        <v>4</v>
      </c>
      <c r="U23" s="9">
        <f>(S23+T23)/(S$21+T$21)</f>
        <v>0.36842105263157893</v>
      </c>
      <c r="V23" s="30">
        <f t="shared" si="2"/>
        <v>13.448607108549472</v>
      </c>
    </row>
    <row r="24" spans="1:24" x14ac:dyDescent="0.25">
      <c r="A24" s="10" t="s">
        <v>11</v>
      </c>
      <c r="B24" s="35"/>
      <c r="C24" s="8" t="s">
        <v>27</v>
      </c>
      <c r="D24" s="12"/>
      <c r="E24" s="20">
        <v>321476</v>
      </c>
      <c r="F24" s="6" t="s">
        <v>6</v>
      </c>
      <c r="G24" s="45"/>
      <c r="H24" s="51">
        <v>32389</v>
      </c>
      <c r="I24" s="6" t="s">
        <v>6</v>
      </c>
      <c r="J24" s="46"/>
      <c r="K24" s="51">
        <v>320</v>
      </c>
      <c r="L24" s="53">
        <v>1</v>
      </c>
      <c r="M24" s="31">
        <f t="shared" si="0"/>
        <v>11.069332069584588</v>
      </c>
      <c r="N24" s="38"/>
      <c r="O24" s="51">
        <v>300</v>
      </c>
      <c r="P24" s="53">
        <v>1</v>
      </c>
      <c r="Q24" s="31">
        <f t="shared" si="1"/>
        <v>9.3319563513294934</v>
      </c>
      <c r="R24" s="43"/>
      <c r="S24" s="51">
        <v>35</v>
      </c>
      <c r="T24" s="51">
        <v>4</v>
      </c>
      <c r="U24" s="53">
        <v>1</v>
      </c>
      <c r="V24" s="31">
        <f t="shared" si="2"/>
        <v>12.041125073327365</v>
      </c>
    </row>
    <row r="25" spans="1:24" x14ac:dyDescent="0.25">
      <c r="A25" s="2" t="s">
        <v>278</v>
      </c>
      <c r="B25" s="40"/>
      <c r="C25" s="49">
        <v>13</v>
      </c>
      <c r="D25" s="12"/>
      <c r="E25" s="50">
        <v>196737</v>
      </c>
      <c r="F25" s="19">
        <f>E25/(E$25+E$26)</f>
        <v>0.61198036556383684</v>
      </c>
      <c r="G25" s="41"/>
      <c r="H25" s="52">
        <v>19889</v>
      </c>
      <c r="I25" s="19">
        <f>H25/(H$25+H$26)</f>
        <v>0.61406650406002039</v>
      </c>
      <c r="J25" s="42"/>
      <c r="K25" s="52">
        <v>137</v>
      </c>
      <c r="L25" s="9">
        <f>K25/(K$25+K$26)</f>
        <v>0.42812499999999998</v>
      </c>
      <c r="M25" s="30">
        <f t="shared" si="0"/>
        <v>7.7467655840043426</v>
      </c>
      <c r="N25" s="47"/>
      <c r="O25" s="52">
        <v>150</v>
      </c>
      <c r="P25" s="9">
        <f>O25/O$24</f>
        <v>0.5</v>
      </c>
      <c r="Q25" s="30">
        <f t="shared" si="1"/>
        <v>7.6243919547416086</v>
      </c>
      <c r="R25" s="43"/>
      <c r="S25" s="4">
        <v>25</v>
      </c>
      <c r="T25" s="55">
        <v>0</v>
      </c>
      <c r="U25" s="9">
        <f>(S25+T25)/(S$24+T$24)</f>
        <v>0.64102564102564108</v>
      </c>
      <c r="V25" s="30">
        <f t="shared" si="2"/>
        <v>12.569762180099552</v>
      </c>
    </row>
    <row r="26" spans="1:24" x14ac:dyDescent="0.25">
      <c r="A26" s="2" t="s">
        <v>3</v>
      </c>
      <c r="B26" s="40"/>
      <c r="C26" s="49">
        <v>23</v>
      </c>
      <c r="D26" s="12"/>
      <c r="E26" s="50">
        <v>124739</v>
      </c>
      <c r="F26" s="19">
        <f>E26/(E$25+E$26)</f>
        <v>0.38801963443616322</v>
      </c>
      <c r="G26" s="41"/>
      <c r="H26" s="52">
        <v>12500</v>
      </c>
      <c r="I26" s="19">
        <f>H26/(H$25+H$26)</f>
        <v>0.38593349593997961</v>
      </c>
      <c r="J26" s="42"/>
      <c r="K26" s="52">
        <v>183</v>
      </c>
      <c r="L26" s="9">
        <f>K26/(K$25+K$26)</f>
        <v>0.57187500000000002</v>
      </c>
      <c r="M26" s="30">
        <f t="shared" si="0"/>
        <v>16.304493090636946</v>
      </c>
      <c r="N26" s="47"/>
      <c r="O26" s="52">
        <v>150</v>
      </c>
      <c r="P26" s="9">
        <f>O26/O$24</f>
        <v>0.5</v>
      </c>
      <c r="Q26" s="30">
        <f t="shared" si="1"/>
        <v>12.025108426394311</v>
      </c>
      <c r="R26" s="43"/>
      <c r="S26" s="4">
        <v>10</v>
      </c>
      <c r="T26" s="55">
        <v>4</v>
      </c>
      <c r="U26" s="9">
        <f>(S26+T26)/(S$24+T$24)</f>
        <v>0.35897435897435898</v>
      </c>
      <c r="V26" s="30">
        <f t="shared" si="2"/>
        <v>11.2</v>
      </c>
    </row>
    <row r="27" spans="1:24" x14ac:dyDescent="0.25">
      <c r="A27" s="10" t="s">
        <v>12</v>
      </c>
      <c r="B27" s="35"/>
      <c r="C27" s="8" t="s">
        <v>28</v>
      </c>
      <c r="D27" s="12"/>
      <c r="E27" s="20">
        <v>145991</v>
      </c>
      <c r="F27" s="6" t="s">
        <v>6</v>
      </c>
      <c r="G27" s="45"/>
      <c r="H27" s="51">
        <v>17257</v>
      </c>
      <c r="I27" s="6" t="s">
        <v>6</v>
      </c>
      <c r="J27" s="46"/>
      <c r="K27" s="51">
        <v>169</v>
      </c>
      <c r="L27" s="53">
        <v>1</v>
      </c>
      <c r="M27" s="31">
        <f t="shared" si="0"/>
        <v>13.127845013749281</v>
      </c>
      <c r="N27" s="38"/>
      <c r="O27" s="51">
        <v>125</v>
      </c>
      <c r="P27" s="53">
        <v>1</v>
      </c>
      <c r="Q27" s="31">
        <f t="shared" si="1"/>
        <v>8.5621716407175779</v>
      </c>
      <c r="R27" s="43"/>
      <c r="S27" s="51">
        <v>11</v>
      </c>
      <c r="T27" s="51">
        <v>8</v>
      </c>
      <c r="U27" s="53">
        <v>1</v>
      </c>
      <c r="V27" s="31">
        <f t="shared" si="2"/>
        <v>11.010024917424813</v>
      </c>
    </row>
    <row r="28" spans="1:24" x14ac:dyDescent="0.25">
      <c r="A28" s="2" t="s">
        <v>278</v>
      </c>
      <c r="B28" s="40"/>
      <c r="C28" s="49">
        <v>4</v>
      </c>
      <c r="D28" s="12"/>
      <c r="E28" s="50">
        <v>69404</v>
      </c>
      <c r="F28" s="19">
        <f>E28/(E$28+E$29)</f>
        <v>0.47539916844189023</v>
      </c>
      <c r="G28" s="41"/>
      <c r="H28" s="52">
        <v>8454</v>
      </c>
      <c r="I28" s="19">
        <f>H28/(H$28+H$29)</f>
        <v>0.48988816132583879</v>
      </c>
      <c r="J28" s="42"/>
      <c r="K28" s="52">
        <v>49</v>
      </c>
      <c r="L28" s="9">
        <f>K28/(K$28+K$29)</f>
        <v>0.28994082840236685</v>
      </c>
      <c r="M28" s="30">
        <f t="shared" si="0"/>
        <v>8.0393765381460209</v>
      </c>
      <c r="N28" s="47"/>
      <c r="O28" s="52">
        <v>53</v>
      </c>
      <c r="P28" s="9">
        <f>O28/O$27</f>
        <v>0.42399999999999999</v>
      </c>
      <c r="Q28" s="30">
        <f t="shared" si="1"/>
        <v>7.6364474670047828</v>
      </c>
      <c r="R28" s="43"/>
      <c r="S28" s="4">
        <v>10</v>
      </c>
      <c r="T28" s="55">
        <v>1</v>
      </c>
      <c r="U28" s="9">
        <f>(S28+T28)/(S$27+T$27)</f>
        <v>0.57894736842105265</v>
      </c>
      <c r="V28" s="30">
        <f t="shared" si="2"/>
        <v>13.011592145729832</v>
      </c>
    </row>
    <row r="29" spans="1:24" x14ac:dyDescent="0.25">
      <c r="A29" s="2" t="s">
        <v>3</v>
      </c>
      <c r="B29" s="40"/>
      <c r="C29" s="49">
        <v>12</v>
      </c>
      <c r="D29" s="12"/>
      <c r="E29" s="50">
        <v>76587</v>
      </c>
      <c r="F29" s="19">
        <f>E29/(E$28+E$29)</f>
        <v>0.52460083155810977</v>
      </c>
      <c r="G29" s="41"/>
      <c r="H29" s="52">
        <v>8803</v>
      </c>
      <c r="I29" s="19">
        <f>H29/(H$28+H$29)</f>
        <v>0.51011183867416121</v>
      </c>
      <c r="J29" s="42"/>
      <c r="K29" s="52">
        <v>120</v>
      </c>
      <c r="L29" s="9">
        <f>K29/(K$28+K$29)</f>
        <v>0.7100591715976331</v>
      </c>
      <c r="M29" s="30">
        <f t="shared" si="0"/>
        <v>17.703292812463118</v>
      </c>
      <c r="N29" s="47"/>
      <c r="O29" s="52">
        <v>72</v>
      </c>
      <c r="P29" s="9">
        <f>O29/O$27</f>
        <v>0.57599999999999996</v>
      </c>
      <c r="Q29" s="30">
        <f t="shared" si="1"/>
        <v>9.4010732892005162</v>
      </c>
      <c r="R29" s="43"/>
      <c r="S29" s="4">
        <v>1</v>
      </c>
      <c r="T29" s="55">
        <v>7</v>
      </c>
      <c r="U29" s="9">
        <f>(S29+T29)/(S$27+T$27)</f>
        <v>0.42105263157894735</v>
      </c>
      <c r="V29" s="30">
        <f t="shared" si="2"/>
        <v>9.0878109735317505</v>
      </c>
    </row>
    <row r="30" spans="1:24" x14ac:dyDescent="0.25">
      <c r="A30" s="10" t="s">
        <v>13</v>
      </c>
      <c r="B30" s="35"/>
      <c r="C30" s="8" t="s">
        <v>15</v>
      </c>
      <c r="D30" s="12"/>
      <c r="E30" s="20">
        <v>87270</v>
      </c>
      <c r="F30" s="6" t="s">
        <v>6</v>
      </c>
      <c r="G30" s="45"/>
      <c r="H30" s="51">
        <v>9578</v>
      </c>
      <c r="I30" s="6" t="s">
        <v>6</v>
      </c>
      <c r="J30" s="46"/>
      <c r="K30" s="51">
        <v>120</v>
      </c>
      <c r="L30" s="53">
        <v>1</v>
      </c>
      <c r="M30" s="31">
        <f t="shared" si="0"/>
        <v>15.445605725171189</v>
      </c>
      <c r="N30" s="38"/>
      <c r="O30" s="51">
        <v>102</v>
      </c>
      <c r="P30" s="53">
        <v>1</v>
      </c>
      <c r="Q30" s="31">
        <f t="shared" si="1"/>
        <v>11.687865245788931</v>
      </c>
      <c r="R30" s="43"/>
      <c r="S30" s="51">
        <v>5</v>
      </c>
      <c r="T30" s="51">
        <v>6</v>
      </c>
      <c r="U30" s="53">
        <v>1</v>
      </c>
      <c r="V30" s="31">
        <f t="shared" si="2"/>
        <v>11.484652328252244</v>
      </c>
    </row>
    <row r="31" spans="1:24" x14ac:dyDescent="0.25">
      <c r="A31" s="2" t="s">
        <v>278</v>
      </c>
      <c r="B31" s="40"/>
      <c r="C31" s="49">
        <v>2</v>
      </c>
      <c r="D31" s="12"/>
      <c r="E31" s="50">
        <v>42770</v>
      </c>
      <c r="F31" s="19">
        <f>E31/(E$31+E$32)</f>
        <v>0.49008823192391426</v>
      </c>
      <c r="G31" s="41"/>
      <c r="H31" s="52">
        <v>5284</v>
      </c>
      <c r="I31" s="19">
        <f>H31/(H$31+H$32)</f>
        <v>0.55168093547713515</v>
      </c>
      <c r="J31" s="42"/>
      <c r="K31" s="52">
        <v>26</v>
      </c>
      <c r="L31" s="9">
        <f>K31/(K$31+K$32)</f>
        <v>0.21666666666666667</v>
      </c>
      <c r="M31" s="30">
        <f t="shared" si="0"/>
        <v>6.9359227444912763</v>
      </c>
      <c r="N31" s="38"/>
      <c r="O31" s="52">
        <v>31</v>
      </c>
      <c r="P31" s="9">
        <f>O31/O$30</f>
        <v>0.30392156862745096</v>
      </c>
      <c r="Q31" s="30">
        <f t="shared" si="1"/>
        <v>7.2480710778583122</v>
      </c>
      <c r="R31" s="43"/>
      <c r="S31" s="4">
        <v>4</v>
      </c>
      <c r="T31" s="55">
        <v>1</v>
      </c>
      <c r="U31" s="9">
        <f>(S31+T31)/(S$30+T$30)</f>
        <v>0.45454545454545453</v>
      </c>
      <c r="V31" s="30">
        <f t="shared" si="2"/>
        <v>9.4625283875851629</v>
      </c>
    </row>
    <row r="32" spans="1:24" x14ac:dyDescent="0.25">
      <c r="A32" s="2" t="s">
        <v>3</v>
      </c>
      <c r="B32" s="40"/>
      <c r="C32" s="49">
        <v>12</v>
      </c>
      <c r="D32" s="12"/>
      <c r="E32" s="50">
        <v>44500</v>
      </c>
      <c r="F32" s="19">
        <f>E32/(E$31+E$32)</f>
        <v>0.50991176807608574</v>
      </c>
      <c r="G32" s="41"/>
      <c r="H32" s="52">
        <v>4294</v>
      </c>
      <c r="I32" s="19">
        <f>H32/(H$31+H$32)</f>
        <v>0.44831906452286491</v>
      </c>
      <c r="J32" s="42"/>
      <c r="K32" s="52">
        <v>94</v>
      </c>
      <c r="L32" s="9">
        <f>K32/(K$31+K$32)</f>
        <v>0.78333333333333333</v>
      </c>
      <c r="M32" s="30">
        <f t="shared" si="0"/>
        <v>23.379595085310651</v>
      </c>
      <c r="N32" s="38"/>
      <c r="O32" s="52">
        <v>71</v>
      </c>
      <c r="P32" s="9">
        <f>O32/O$30</f>
        <v>0.69607843137254899</v>
      </c>
      <c r="Q32" s="30">
        <f t="shared" si="1"/>
        <v>15.955056179775282</v>
      </c>
      <c r="R32" s="43"/>
      <c r="S32" s="4">
        <v>1</v>
      </c>
      <c r="T32" s="55">
        <v>5</v>
      </c>
      <c r="U32" s="9">
        <f>(S32+T32)/(S$30+T$30)</f>
        <v>0.54545454545454541</v>
      </c>
      <c r="V32" s="30">
        <f t="shared" si="2"/>
        <v>13.972985561248255</v>
      </c>
    </row>
    <row r="33" spans="1:22" x14ac:dyDescent="0.25">
      <c r="A33" s="10" t="s">
        <v>291</v>
      </c>
      <c r="B33" s="35"/>
      <c r="C33" s="8" t="s">
        <v>29</v>
      </c>
      <c r="D33" s="12"/>
      <c r="E33" s="20">
        <v>261354</v>
      </c>
      <c r="F33" s="6" t="s">
        <v>6</v>
      </c>
      <c r="G33" s="45"/>
      <c r="H33" s="51">
        <v>34003</v>
      </c>
      <c r="I33" s="6" t="s">
        <v>6</v>
      </c>
      <c r="J33" s="46"/>
      <c r="K33" s="51">
        <v>174</v>
      </c>
      <c r="L33" s="53">
        <v>1</v>
      </c>
      <c r="M33" s="31">
        <f t="shared" si="0"/>
        <v>7.6533641813759337</v>
      </c>
      <c r="N33" s="38"/>
      <c r="O33" s="51">
        <v>169</v>
      </c>
      <c r="P33" s="53">
        <v>1</v>
      </c>
      <c r="Q33" s="31">
        <f t="shared" si="1"/>
        <v>6.4663253671265792</v>
      </c>
      <c r="R33" s="43"/>
      <c r="S33" s="51">
        <v>21</v>
      </c>
      <c r="T33" s="51">
        <v>11</v>
      </c>
      <c r="U33" s="53">
        <v>1</v>
      </c>
      <c r="V33" s="31">
        <f t="shared" si="2"/>
        <v>9.410934329323883</v>
      </c>
    </row>
    <row r="34" spans="1:22" x14ac:dyDescent="0.25">
      <c r="A34" s="2" t="s">
        <v>278</v>
      </c>
      <c r="B34" s="40"/>
      <c r="C34" s="49">
        <v>8</v>
      </c>
      <c r="D34" s="12"/>
      <c r="E34" s="50">
        <v>174234</v>
      </c>
      <c r="F34" s="19">
        <f>E34/(E$34+E$35)</f>
        <v>0.66665901421061091</v>
      </c>
      <c r="G34" s="41"/>
      <c r="H34" s="52">
        <v>21391</v>
      </c>
      <c r="I34" s="19">
        <f>H34/(H$34+H$35)</f>
        <v>0.62909155074552248</v>
      </c>
      <c r="J34" s="42"/>
      <c r="K34" s="52">
        <v>102</v>
      </c>
      <c r="L34" s="9">
        <f>K34/(K$34+K$35)</f>
        <v>0.58620689655172409</v>
      </c>
      <c r="M34" s="30">
        <f t="shared" si="0"/>
        <v>6.6735146522902582</v>
      </c>
      <c r="N34" s="47"/>
      <c r="O34" s="52">
        <v>107</v>
      </c>
      <c r="P34" s="9">
        <f>O34/O$33</f>
        <v>0.63313609467455623</v>
      </c>
      <c r="Q34" s="30">
        <f t="shared" si="1"/>
        <v>6.1411664772662053</v>
      </c>
      <c r="R34" s="43"/>
      <c r="S34" s="4">
        <v>16</v>
      </c>
      <c r="T34" s="55">
        <v>5</v>
      </c>
      <c r="U34" s="9">
        <f>(S34+T34)/(S$33+T$33)</f>
        <v>0.65625</v>
      </c>
      <c r="V34" s="30">
        <f t="shared" si="2"/>
        <v>9.8172128465242388</v>
      </c>
    </row>
    <row r="35" spans="1:22" x14ac:dyDescent="0.25">
      <c r="A35" s="2" t="s">
        <v>3</v>
      </c>
      <c r="B35" s="40"/>
      <c r="C35" s="49">
        <v>9</v>
      </c>
      <c r="D35" s="12"/>
      <c r="E35" s="50">
        <v>87120</v>
      </c>
      <c r="F35" s="19">
        <f>E35/(E$34+E$35)</f>
        <v>0.33334098578938909</v>
      </c>
      <c r="G35" s="41"/>
      <c r="H35" s="52">
        <v>12612</v>
      </c>
      <c r="I35" s="19">
        <f>H35/(H$34+H$35)</f>
        <v>0.37090844925447752</v>
      </c>
      <c r="J35" s="42"/>
      <c r="K35" s="52">
        <v>72</v>
      </c>
      <c r="L35" s="9">
        <f>K35/(K$34+K$35)</f>
        <v>0.41379310344827586</v>
      </c>
      <c r="M35" s="30">
        <f t="shared" si="0"/>
        <v>9.66339185053954</v>
      </c>
      <c r="N35" s="47"/>
      <c r="O35" s="52">
        <v>62</v>
      </c>
      <c r="P35" s="9">
        <f>O35/O$33</f>
        <v>0.36686390532544377</v>
      </c>
      <c r="Q35" s="30">
        <f t="shared" si="1"/>
        <v>7.1166207529843897</v>
      </c>
      <c r="R35" s="43"/>
      <c r="S35" s="4">
        <v>5</v>
      </c>
      <c r="T35" s="55">
        <v>6</v>
      </c>
      <c r="U35" s="9">
        <f>(S35+T35)/(S$33+T$33)</f>
        <v>0.34375</v>
      </c>
      <c r="V35" s="30">
        <f t="shared" si="2"/>
        <v>8.7218522042499202</v>
      </c>
    </row>
    <row r="36" spans="1:22" x14ac:dyDescent="0.25">
      <c r="A36" s="10" t="s">
        <v>292</v>
      </c>
      <c r="B36" s="35"/>
      <c r="C36" s="8" t="s">
        <v>30</v>
      </c>
      <c r="D36" s="12"/>
      <c r="E36" s="20">
        <v>259310</v>
      </c>
      <c r="F36" s="6" t="s">
        <v>6</v>
      </c>
      <c r="G36" s="45"/>
      <c r="H36" s="51">
        <v>27151</v>
      </c>
      <c r="I36" s="6" t="s">
        <v>6</v>
      </c>
      <c r="J36" s="46"/>
      <c r="K36" s="51">
        <v>211</v>
      </c>
      <c r="L36" s="53">
        <v>1</v>
      </c>
      <c r="M36" s="31">
        <f t="shared" si="0"/>
        <v>9.0885987620553159</v>
      </c>
      <c r="N36" s="38"/>
      <c r="O36" s="51">
        <v>216</v>
      </c>
      <c r="P36" s="53">
        <v>1</v>
      </c>
      <c r="Q36" s="31">
        <f t="shared" si="1"/>
        <v>8.3297983109020102</v>
      </c>
      <c r="R36" s="43"/>
      <c r="S36" s="51">
        <v>26</v>
      </c>
      <c r="T36" s="51">
        <v>9</v>
      </c>
      <c r="U36" s="53">
        <v>1</v>
      </c>
      <c r="V36" s="31">
        <f t="shared" si="2"/>
        <v>12.890869581230893</v>
      </c>
    </row>
    <row r="37" spans="1:22" x14ac:dyDescent="0.25">
      <c r="A37" s="2" t="s">
        <v>278</v>
      </c>
      <c r="B37" s="40"/>
      <c r="C37" s="49">
        <v>13</v>
      </c>
      <c r="D37" s="12"/>
      <c r="E37" s="50">
        <v>177010</v>
      </c>
      <c r="F37" s="19">
        <f>E37/(E$37+E$38)</f>
        <v>0.68261925880220586</v>
      </c>
      <c r="G37" s="41"/>
      <c r="H37" s="52">
        <v>17808</v>
      </c>
      <c r="I37" s="19">
        <f>H37/(H$37+H$38)</f>
        <v>0.65588744429302792</v>
      </c>
      <c r="J37" s="42"/>
      <c r="K37" s="52">
        <v>121</v>
      </c>
      <c r="L37" s="9">
        <f>K37/(K$37+K$38)</f>
        <v>0.57345971563981046</v>
      </c>
      <c r="M37" s="30">
        <f t="shared" si="0"/>
        <v>7.6004070300624367</v>
      </c>
      <c r="N37" s="47"/>
      <c r="O37" s="52">
        <v>136</v>
      </c>
      <c r="P37" s="9">
        <f>O37/O$36</f>
        <v>0.62962962962962965</v>
      </c>
      <c r="Q37" s="30">
        <f t="shared" si="1"/>
        <v>7.6831817411445682</v>
      </c>
      <c r="R37" s="43"/>
      <c r="S37" s="4">
        <v>22</v>
      </c>
      <c r="T37" s="55">
        <v>0</v>
      </c>
      <c r="U37" s="9">
        <f>(S37+T37)/(S$36+T$36)</f>
        <v>0.62857142857142856</v>
      </c>
      <c r="V37" s="30">
        <f t="shared" si="2"/>
        <v>12.353998203054807</v>
      </c>
    </row>
    <row r="38" spans="1:22" x14ac:dyDescent="0.25">
      <c r="A38" s="2" t="s">
        <v>3</v>
      </c>
      <c r="B38" s="40"/>
      <c r="C38" s="49">
        <v>11</v>
      </c>
      <c r="D38" s="12"/>
      <c r="E38" s="50">
        <v>82300</v>
      </c>
      <c r="F38" s="19">
        <f>E38/(E$37+E$38)</f>
        <v>0.31738074119779414</v>
      </c>
      <c r="G38" s="41"/>
      <c r="H38" s="52">
        <v>9343</v>
      </c>
      <c r="I38" s="19">
        <f>H38/(H$37+H$38)</f>
        <v>0.34411255570697213</v>
      </c>
      <c r="J38" s="42"/>
      <c r="K38" s="52">
        <v>90</v>
      </c>
      <c r="L38" s="9">
        <f>K38/(K$37+K$38)</f>
        <v>0.42654028436018959</v>
      </c>
      <c r="M38" s="30">
        <f t="shared" si="0"/>
        <v>12.336033554011268</v>
      </c>
      <c r="N38" s="47"/>
      <c r="O38" s="52">
        <v>80</v>
      </c>
      <c r="P38" s="9">
        <f>O38/O$36</f>
        <v>0.37037037037037035</v>
      </c>
      <c r="Q38" s="30">
        <f t="shared" si="1"/>
        <v>9.720534629404618</v>
      </c>
      <c r="R38" s="43"/>
      <c r="S38" s="4">
        <v>4</v>
      </c>
      <c r="T38" s="55">
        <v>9</v>
      </c>
      <c r="U38" s="9">
        <f>(S38+T38)/(S$36+T$36)</f>
        <v>0.37142857142857144</v>
      </c>
      <c r="V38" s="30">
        <f t="shared" si="2"/>
        <v>13.914160333939847</v>
      </c>
    </row>
    <row r="39" spans="1:22" x14ac:dyDescent="0.25">
      <c r="A39" s="10" t="s">
        <v>14</v>
      </c>
      <c r="B39" s="35"/>
      <c r="C39" s="8" t="s">
        <v>22</v>
      </c>
      <c r="D39" s="12"/>
      <c r="E39" s="20">
        <v>158771</v>
      </c>
      <c r="F39" s="6" t="s">
        <v>6</v>
      </c>
      <c r="G39" s="45"/>
      <c r="H39" s="51">
        <v>13923</v>
      </c>
      <c r="I39" s="6" t="s">
        <v>6</v>
      </c>
      <c r="J39" s="46"/>
      <c r="K39" s="51">
        <v>213</v>
      </c>
      <c r="L39" s="53">
        <v>1</v>
      </c>
      <c r="M39" s="31">
        <f t="shared" si="0"/>
        <v>14.705070142494201</v>
      </c>
      <c r="N39" s="38"/>
      <c r="O39" s="51">
        <v>197</v>
      </c>
      <c r="P39" s="53">
        <v>1</v>
      </c>
      <c r="Q39" s="31">
        <f t="shared" si="1"/>
        <v>12.407807471137676</v>
      </c>
      <c r="R39" s="43"/>
      <c r="S39" s="51">
        <v>12</v>
      </c>
      <c r="T39" s="51">
        <v>6</v>
      </c>
      <c r="U39" s="53">
        <v>1</v>
      </c>
      <c r="V39" s="31">
        <f t="shared" si="2"/>
        <v>12.92824822236587</v>
      </c>
    </row>
    <row r="40" spans="1:22" x14ac:dyDescent="0.25">
      <c r="A40" s="2" t="s">
        <v>278</v>
      </c>
      <c r="B40" s="40"/>
      <c r="C40" s="49">
        <v>7</v>
      </c>
      <c r="D40" s="12"/>
      <c r="E40" s="50">
        <v>103172</v>
      </c>
      <c r="F40" s="19">
        <f>E40/(E$40+E$41)</f>
        <v>0.64981640223970372</v>
      </c>
      <c r="G40" s="41"/>
      <c r="H40" s="52">
        <v>11154</v>
      </c>
      <c r="I40" s="19">
        <f>H40/(H$40+H$41)</f>
        <v>0.80112044817927175</v>
      </c>
      <c r="J40" s="42"/>
      <c r="K40" s="52">
        <v>85</v>
      </c>
      <c r="L40" s="9">
        <f>K40/(K$40+K$41)</f>
        <v>0.39906103286384975</v>
      </c>
      <c r="M40" s="30">
        <f t="shared" si="0"/>
        <v>9.2373231324306122</v>
      </c>
      <c r="N40" s="47"/>
      <c r="O40" s="52">
        <v>88</v>
      </c>
      <c r="P40" s="9">
        <f>O40/O$39</f>
        <v>0.4467005076142132</v>
      </c>
      <c r="Q40" s="30">
        <f t="shared" si="1"/>
        <v>8.5294459737137984</v>
      </c>
      <c r="R40" s="43"/>
      <c r="S40" s="4">
        <v>12</v>
      </c>
      <c r="T40" s="55">
        <v>1</v>
      </c>
      <c r="U40" s="9">
        <f>(S40+T40)/(S$39+T$39)</f>
        <v>0.72222222222222221</v>
      </c>
      <c r="V40" s="30">
        <f t="shared" si="2"/>
        <v>11.655011655011656</v>
      </c>
    </row>
    <row r="41" spans="1:22" x14ac:dyDescent="0.25">
      <c r="A41" s="2" t="s">
        <v>3</v>
      </c>
      <c r="B41" s="40"/>
      <c r="C41" s="49">
        <v>15</v>
      </c>
      <c r="D41" s="12"/>
      <c r="E41" s="50">
        <v>55599</v>
      </c>
      <c r="F41" s="19">
        <f>E41/(E$40+E$41)</f>
        <v>0.35018359776029628</v>
      </c>
      <c r="G41" s="41"/>
      <c r="H41" s="52">
        <v>2769</v>
      </c>
      <c r="I41" s="19">
        <f>H41/(H$40+H$41)</f>
        <v>0.19887955182072828</v>
      </c>
      <c r="J41" s="42"/>
      <c r="K41" s="52">
        <v>128</v>
      </c>
      <c r="L41" s="9">
        <f>K41/(K$40+K$41)</f>
        <v>0.60093896713615025</v>
      </c>
      <c r="M41" s="30">
        <f t="shared" si="0"/>
        <v>24.228657959492711</v>
      </c>
      <c r="N41" s="47"/>
      <c r="O41" s="52">
        <v>109</v>
      </c>
      <c r="P41" s="9">
        <f>O41/O$39</f>
        <v>0.5532994923857868</v>
      </c>
      <c r="Q41" s="30">
        <f t="shared" si="1"/>
        <v>19.604669148725698</v>
      </c>
      <c r="R41" s="43"/>
      <c r="S41" s="4">
        <v>0</v>
      </c>
      <c r="T41" s="55">
        <v>5</v>
      </c>
      <c r="U41" s="9">
        <f>(S41+T41)/(S$39+T$39)</f>
        <v>0.27777777777777779</v>
      </c>
      <c r="V41" s="30">
        <f t="shared" si="2"/>
        <v>18.057060310581438</v>
      </c>
    </row>
    <row r="42" spans="1:22" x14ac:dyDescent="0.25">
      <c r="C42" s="5"/>
      <c r="Q42" s="23"/>
      <c r="R42" s="24"/>
      <c r="T42" s="26"/>
    </row>
    <row r="43" spans="1:22" x14ac:dyDescent="0.25">
      <c r="A43" s="25" t="s">
        <v>296</v>
      </c>
      <c r="Q43" s="23"/>
      <c r="R43" s="24"/>
      <c r="T43" s="26"/>
    </row>
    <row r="44" spans="1:22" x14ac:dyDescent="0.25">
      <c r="A44" s="68" t="s">
        <v>285</v>
      </c>
      <c r="Q44" s="23"/>
      <c r="R44" s="24"/>
      <c r="T44" s="26"/>
    </row>
    <row r="45" spans="1:22" x14ac:dyDescent="0.25">
      <c r="A45" s="68" t="s">
        <v>327</v>
      </c>
      <c r="R45" s="24"/>
    </row>
    <row r="46" spans="1:22" x14ac:dyDescent="0.25">
      <c r="A46" s="68" t="s">
        <v>286</v>
      </c>
    </row>
    <row r="47" spans="1:22" x14ac:dyDescent="0.25">
      <c r="A47" s="68" t="s">
        <v>326</v>
      </c>
    </row>
    <row r="48" spans="1:22" x14ac:dyDescent="0.25">
      <c r="A48" s="68" t="s">
        <v>284</v>
      </c>
    </row>
    <row r="49" spans="1:25" x14ac:dyDescent="0.25">
      <c r="A49" s="68" t="s">
        <v>328</v>
      </c>
    </row>
    <row r="50" spans="1:25" x14ac:dyDescent="0.25">
      <c r="A50" s="122" t="s">
        <v>307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</row>
  </sheetData>
  <mergeCells count="4">
    <mergeCell ref="C3:I3"/>
    <mergeCell ref="K3:M3"/>
    <mergeCell ref="O3:Q3"/>
    <mergeCell ref="S3:V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9" orientation="landscape" r:id="rId1"/>
  <headerFooter>
    <oddHeader>&amp;L&amp;G</oddHeader>
    <oddFooter>&amp;R&amp;G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0"/>
  <sheetViews>
    <sheetView showGridLines="0" zoomScale="80" zoomScaleNormal="80" workbookViewId="0">
      <selection activeCell="Z1" sqref="Z1:Z1048576"/>
    </sheetView>
  </sheetViews>
  <sheetFormatPr baseColWidth="10" defaultRowHeight="15" x14ac:dyDescent="0.25"/>
  <cols>
    <col min="1" max="1" width="10.7109375" customWidth="1"/>
    <col min="2" max="2" width="7.7109375" customWidth="1"/>
    <col min="3" max="3" width="60.7109375" customWidth="1"/>
    <col min="4" max="4" width="10.7109375" customWidth="1"/>
    <col min="5" max="6" width="10.7109375" style="110" customWidth="1"/>
    <col min="7" max="7" width="5.7109375" customWidth="1"/>
    <col min="8" max="8" width="10.7109375" customWidth="1"/>
    <col min="9" max="9" width="11.7109375" style="110" customWidth="1"/>
    <col min="10" max="10" width="9.28515625" customWidth="1"/>
    <col min="11" max="11" width="11.7109375" style="110" customWidth="1"/>
    <col min="12" max="13" width="9.28515625" customWidth="1"/>
    <col min="14" max="14" width="5.7109375" customWidth="1"/>
    <col min="15" max="26" width="9.7109375" customWidth="1"/>
    <col min="27" max="27" width="7.7109375" customWidth="1"/>
  </cols>
  <sheetData>
    <row r="1" spans="1:27" ht="21" x14ac:dyDescent="0.35">
      <c r="A1" s="48" t="s">
        <v>322</v>
      </c>
      <c r="C1" s="27"/>
      <c r="G1" s="3"/>
    </row>
    <row r="2" spans="1:27" ht="14.45" customHeight="1" x14ac:dyDescent="0.25">
      <c r="A2" s="1"/>
      <c r="C2" s="1"/>
      <c r="D2" s="1"/>
      <c r="E2" s="116"/>
      <c r="F2" s="116"/>
      <c r="G2" s="13"/>
      <c r="H2" s="5"/>
      <c r="I2" s="111"/>
      <c r="J2" s="5"/>
    </row>
    <row r="3" spans="1:27" s="124" customFormat="1" ht="15" customHeight="1" x14ac:dyDescent="0.25">
      <c r="A3" s="174" t="s">
        <v>17</v>
      </c>
      <c r="B3" s="174"/>
      <c r="C3" s="174"/>
      <c r="D3" s="174"/>
      <c r="E3" s="175"/>
      <c r="F3" s="175"/>
      <c r="G3" s="123"/>
      <c r="H3" s="176" t="s">
        <v>19</v>
      </c>
      <c r="I3" s="177"/>
      <c r="J3" s="176"/>
      <c r="K3" s="177"/>
      <c r="L3" s="176"/>
      <c r="M3" s="176"/>
      <c r="O3" s="178" t="s">
        <v>340</v>
      </c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</row>
    <row r="4" spans="1:27" ht="33" customHeight="1" x14ac:dyDescent="0.25">
      <c r="A4" s="103"/>
      <c r="B4" s="103"/>
      <c r="C4" s="103"/>
      <c r="D4" s="103"/>
      <c r="E4" s="117"/>
      <c r="F4" s="117"/>
      <c r="G4" s="104"/>
      <c r="H4" s="179" t="s">
        <v>279</v>
      </c>
      <c r="I4" s="180"/>
      <c r="J4" s="181" t="s">
        <v>280</v>
      </c>
      <c r="K4" s="182"/>
      <c r="L4" s="183" t="s">
        <v>18</v>
      </c>
      <c r="M4" s="183"/>
      <c r="N4" s="105"/>
      <c r="O4" s="173" t="s">
        <v>279</v>
      </c>
      <c r="P4" s="173"/>
      <c r="Q4" s="173"/>
      <c r="R4" s="173"/>
      <c r="S4" s="184" t="s">
        <v>280</v>
      </c>
      <c r="T4" s="173"/>
      <c r="U4" s="173"/>
      <c r="V4" s="185"/>
      <c r="W4" s="173" t="s">
        <v>18</v>
      </c>
      <c r="X4" s="173"/>
      <c r="Y4" s="173"/>
      <c r="Z4" s="173"/>
    </row>
    <row r="5" spans="1:27" s="34" customFormat="1" ht="129.94999999999999" customHeight="1" x14ac:dyDescent="0.25">
      <c r="A5" s="98" t="s">
        <v>281</v>
      </c>
      <c r="B5" s="98" t="s">
        <v>336</v>
      </c>
      <c r="C5" s="99" t="s">
        <v>335</v>
      </c>
      <c r="D5" s="98" t="s">
        <v>310</v>
      </c>
      <c r="E5" s="118" t="s">
        <v>293</v>
      </c>
      <c r="F5" s="118" t="s">
        <v>316</v>
      </c>
      <c r="G5" s="100"/>
      <c r="H5" s="101" t="s">
        <v>289</v>
      </c>
      <c r="I5" s="125" t="s">
        <v>317</v>
      </c>
      <c r="J5" s="126" t="s">
        <v>290</v>
      </c>
      <c r="K5" s="144" t="s">
        <v>318</v>
      </c>
      <c r="L5" s="126" t="s">
        <v>304</v>
      </c>
      <c r="M5" s="98" t="s">
        <v>305</v>
      </c>
      <c r="N5" s="27"/>
      <c r="O5" s="102" t="s">
        <v>297</v>
      </c>
      <c r="P5" s="102" t="s">
        <v>298</v>
      </c>
      <c r="Q5" s="102" t="s">
        <v>299</v>
      </c>
      <c r="R5" s="102" t="s">
        <v>341</v>
      </c>
      <c r="S5" s="127" t="s">
        <v>297</v>
      </c>
      <c r="T5" s="102" t="s">
        <v>298</v>
      </c>
      <c r="U5" s="102" t="s">
        <v>299</v>
      </c>
      <c r="V5" s="102" t="s">
        <v>341</v>
      </c>
      <c r="W5" s="127" t="s">
        <v>297</v>
      </c>
      <c r="X5" s="102" t="s">
        <v>298</v>
      </c>
      <c r="Y5" s="102" t="s">
        <v>299</v>
      </c>
      <c r="Z5" s="102" t="s">
        <v>341</v>
      </c>
    </row>
    <row r="6" spans="1:27" s="80" customFormat="1" ht="17.100000000000001" customHeight="1" x14ac:dyDescent="0.25">
      <c r="A6" s="57">
        <v>170902</v>
      </c>
      <c r="B6" s="57" t="s">
        <v>277</v>
      </c>
      <c r="C6" s="58" t="s">
        <v>213</v>
      </c>
      <c r="D6" s="74">
        <v>1</v>
      </c>
      <c r="E6" s="120">
        <v>18906</v>
      </c>
      <c r="F6" s="120">
        <v>2064</v>
      </c>
      <c r="G6" s="59"/>
      <c r="H6" s="74">
        <v>11</v>
      </c>
      <c r="I6" s="109">
        <v>1531.090909090909</v>
      </c>
      <c r="J6" s="74">
        <v>11</v>
      </c>
      <c r="K6" s="109">
        <v>1718.7272727272727</v>
      </c>
      <c r="L6" s="74">
        <v>1</v>
      </c>
      <c r="M6" s="74">
        <v>1</v>
      </c>
      <c r="N6" s="59"/>
      <c r="O6" s="76">
        <v>37.055727554179569</v>
      </c>
      <c r="P6" s="76">
        <v>38.503003003003002</v>
      </c>
      <c r="Q6" s="76">
        <v>47.688848920863308</v>
      </c>
      <c r="R6" s="75">
        <v>50.003629764065337</v>
      </c>
      <c r="S6" s="76">
        <v>16.900763358778626</v>
      </c>
      <c r="T6" s="76">
        <v>10.171032357473035</v>
      </c>
      <c r="U6" s="76">
        <v>17.421135646687699</v>
      </c>
      <c r="V6" s="75">
        <v>22.544426494345718</v>
      </c>
      <c r="W6" s="76">
        <v>21.061403508771932</v>
      </c>
      <c r="X6" s="76">
        <v>16.638655462184875</v>
      </c>
      <c r="Y6" s="76">
        <v>26.726315789473684</v>
      </c>
      <c r="Z6" s="75">
        <v>29.254716981132077</v>
      </c>
      <c r="AA6" s="59"/>
    </row>
    <row r="7" spans="1:27" s="80" customFormat="1" ht="17.100000000000001" customHeight="1" x14ac:dyDescent="0.25">
      <c r="A7" s="57">
        <v>170903</v>
      </c>
      <c r="B7" s="57" t="s">
        <v>277</v>
      </c>
      <c r="C7" s="58" t="s">
        <v>214</v>
      </c>
      <c r="D7" s="74">
        <v>1</v>
      </c>
      <c r="E7" s="120">
        <v>15100</v>
      </c>
      <c r="F7" s="120">
        <v>1466</v>
      </c>
      <c r="G7" s="59"/>
      <c r="H7" s="74">
        <v>9</v>
      </c>
      <c r="I7" s="109">
        <v>1514.8888888888889</v>
      </c>
      <c r="J7" s="74">
        <v>10</v>
      </c>
      <c r="K7" s="109">
        <v>1510</v>
      </c>
      <c r="L7" s="74">
        <v>1</v>
      </c>
      <c r="M7" s="74">
        <v>0</v>
      </c>
      <c r="N7" s="59"/>
      <c r="O7" s="76">
        <v>36.094696969696969</v>
      </c>
      <c r="P7" s="76">
        <v>37.562949640287769</v>
      </c>
      <c r="Q7" s="76">
        <v>44.652654867256636</v>
      </c>
      <c r="R7" s="75">
        <v>42.305447470817121</v>
      </c>
      <c r="S7" s="76">
        <v>15.828125</v>
      </c>
      <c r="T7" s="76">
        <v>11.330479452054794</v>
      </c>
      <c r="U7" s="76">
        <v>12.807308970099667</v>
      </c>
      <c r="V7" s="75">
        <v>14.558181818181819</v>
      </c>
      <c r="W7" s="76">
        <v>26.920634920634921</v>
      </c>
      <c r="X7" s="76">
        <v>20.548387096774192</v>
      </c>
      <c r="Y7" s="76">
        <v>16.659574468085108</v>
      </c>
      <c r="Z7" s="75">
        <v>15.913461538461538</v>
      </c>
      <c r="AA7" s="59"/>
    </row>
    <row r="8" spans="1:27" s="80" customFormat="1" ht="17.100000000000001" customHeight="1" x14ac:dyDescent="0.25">
      <c r="A8" s="57">
        <v>170906</v>
      </c>
      <c r="B8" s="57" t="s">
        <v>277</v>
      </c>
      <c r="C8" s="58" t="s">
        <v>215</v>
      </c>
      <c r="D8" s="74">
        <v>1</v>
      </c>
      <c r="E8" s="120">
        <v>18730</v>
      </c>
      <c r="F8" s="120">
        <v>1673</v>
      </c>
      <c r="G8" s="59"/>
      <c r="H8" s="74">
        <v>12</v>
      </c>
      <c r="I8" s="109">
        <v>1421.4166666666667</v>
      </c>
      <c r="J8" s="74">
        <v>13</v>
      </c>
      <c r="K8" s="109">
        <v>1440.7692307692307</v>
      </c>
      <c r="L8" s="74">
        <v>1</v>
      </c>
      <c r="M8" s="74">
        <v>1</v>
      </c>
      <c r="N8" s="59"/>
      <c r="O8" s="76">
        <v>39.850282485875709</v>
      </c>
      <c r="P8" s="76">
        <v>38.964334705075444</v>
      </c>
      <c r="Q8" s="76">
        <v>48.274844720496894</v>
      </c>
      <c r="R8" s="75">
        <v>46.581039755351682</v>
      </c>
      <c r="S8" s="76">
        <v>19.310087173100872</v>
      </c>
      <c r="T8" s="76">
        <v>13.972903225806451</v>
      </c>
      <c r="U8" s="76">
        <v>18.76923076923077</v>
      </c>
      <c r="V8" s="75">
        <v>22.304285714285715</v>
      </c>
      <c r="W8" s="76">
        <v>15.008264462809917</v>
      </c>
      <c r="X8" s="76">
        <v>13.821138211382113</v>
      </c>
      <c r="Y8" s="76">
        <v>17.2265625</v>
      </c>
      <c r="Z8" s="75">
        <v>23.376237623762375</v>
      </c>
      <c r="AA8" s="59"/>
    </row>
    <row r="9" spans="1:27" s="80" customFormat="1" ht="17.100000000000001" customHeight="1" x14ac:dyDescent="0.25">
      <c r="A9" s="57">
        <v>170907</v>
      </c>
      <c r="B9" s="57" t="s">
        <v>277</v>
      </c>
      <c r="C9" s="58" t="s">
        <v>216</v>
      </c>
      <c r="D9" s="74">
        <v>1</v>
      </c>
      <c r="E9" s="120">
        <v>25424</v>
      </c>
      <c r="F9" s="120">
        <v>3348</v>
      </c>
      <c r="G9" s="59"/>
      <c r="H9" s="74">
        <v>15</v>
      </c>
      <c r="I9" s="109">
        <v>1471.7333333333333</v>
      </c>
      <c r="J9" s="74">
        <v>16</v>
      </c>
      <c r="K9" s="109">
        <v>1589</v>
      </c>
      <c r="L9" s="74">
        <v>3</v>
      </c>
      <c r="M9" s="74">
        <v>0</v>
      </c>
      <c r="N9" s="59"/>
      <c r="O9" s="76">
        <v>33.563230605738575</v>
      </c>
      <c r="P9" s="76">
        <v>37.489707475622971</v>
      </c>
      <c r="Q9" s="76">
        <v>50.37762237762238</v>
      </c>
      <c r="R9" s="75">
        <v>49.673177083333336</v>
      </c>
      <c r="S9" s="76">
        <v>18.191191191191191</v>
      </c>
      <c r="T9" s="76">
        <v>17.105042016806724</v>
      </c>
      <c r="U9" s="76">
        <v>17.089641434262948</v>
      </c>
      <c r="V9" s="75">
        <v>21.120441988950276</v>
      </c>
      <c r="W9" s="76">
        <v>21.393617021276597</v>
      </c>
      <c r="X9" s="76">
        <v>16.634408602150536</v>
      </c>
      <c r="Y9" s="76">
        <v>21.881081081081081</v>
      </c>
      <c r="Z9" s="75">
        <v>29.035714285714285</v>
      </c>
      <c r="AA9" s="59"/>
    </row>
    <row r="10" spans="1:27" s="81" customFormat="1" ht="17.100000000000001" customHeight="1" x14ac:dyDescent="0.25">
      <c r="A10" s="57">
        <v>170909</v>
      </c>
      <c r="B10" s="57" t="s">
        <v>276</v>
      </c>
      <c r="C10" s="58" t="s">
        <v>217</v>
      </c>
      <c r="D10" s="74">
        <v>3</v>
      </c>
      <c r="E10" s="120">
        <v>28577</v>
      </c>
      <c r="F10" s="120">
        <v>4082</v>
      </c>
      <c r="G10" s="59"/>
      <c r="H10" s="74">
        <v>15</v>
      </c>
      <c r="I10" s="109">
        <v>1633</v>
      </c>
      <c r="J10" s="74">
        <v>15</v>
      </c>
      <c r="K10" s="109">
        <v>1905.1333333333334</v>
      </c>
      <c r="L10" s="74">
        <v>3</v>
      </c>
      <c r="M10" s="74">
        <v>1</v>
      </c>
      <c r="N10" s="59"/>
      <c r="O10" s="76">
        <v>34.302997858672377</v>
      </c>
      <c r="P10" s="76">
        <v>35.41988950276243</v>
      </c>
      <c r="Q10" s="76">
        <v>36.900523560209422</v>
      </c>
      <c r="R10" s="75">
        <v>46.511842105263156</v>
      </c>
      <c r="S10" s="76">
        <v>16.827906976744185</v>
      </c>
      <c r="T10" s="76">
        <v>11.400506970849175</v>
      </c>
      <c r="U10" s="76">
        <v>12.738148984198645</v>
      </c>
      <c r="V10" s="75">
        <v>20.974874371859297</v>
      </c>
      <c r="W10" s="76">
        <v>19.539682539682541</v>
      </c>
      <c r="X10" s="76">
        <v>16.469135802469136</v>
      </c>
      <c r="Y10" s="76">
        <v>20.957692307692309</v>
      </c>
      <c r="Z10" s="75">
        <v>26.49537037037037</v>
      </c>
      <c r="AA10" s="59"/>
    </row>
    <row r="11" spans="1:27" s="80" customFormat="1" ht="17.100000000000001" customHeight="1" x14ac:dyDescent="0.25">
      <c r="A11" s="57">
        <v>170910</v>
      </c>
      <c r="B11" s="57" t="s">
        <v>276</v>
      </c>
      <c r="C11" s="58" t="s">
        <v>218</v>
      </c>
      <c r="D11" s="74">
        <v>15</v>
      </c>
      <c r="E11" s="120">
        <v>2634</v>
      </c>
      <c r="F11" s="120">
        <v>148</v>
      </c>
      <c r="G11" s="59"/>
      <c r="H11" s="74">
        <v>5</v>
      </c>
      <c r="I11" s="109">
        <v>497.2</v>
      </c>
      <c r="J11" s="74">
        <v>4</v>
      </c>
      <c r="K11" s="109">
        <v>658.5</v>
      </c>
      <c r="L11" s="74">
        <v>0</v>
      </c>
      <c r="M11" s="74">
        <v>0</v>
      </c>
      <c r="N11" s="59"/>
      <c r="O11" s="76">
        <v>24.255813953488371</v>
      </c>
      <c r="P11" s="76">
        <v>21.18954248366013</v>
      </c>
      <c r="Q11" s="76">
        <v>20.996794871794872</v>
      </c>
      <c r="R11" s="75">
        <v>21.440433212996389</v>
      </c>
      <c r="S11" s="76">
        <v>10.577092511013216</v>
      </c>
      <c r="T11" s="76">
        <v>10.797413793103448</v>
      </c>
      <c r="U11" s="76">
        <v>13.146017699115044</v>
      </c>
      <c r="V11" s="75">
        <v>16.938679245283019</v>
      </c>
      <c r="W11" s="76">
        <v>0</v>
      </c>
      <c r="X11" s="76">
        <v>0</v>
      </c>
      <c r="Y11" s="76">
        <v>0</v>
      </c>
      <c r="Z11" s="75">
        <v>0</v>
      </c>
      <c r="AA11" s="59"/>
    </row>
    <row r="12" spans="1:27" s="80" customFormat="1" ht="17.100000000000001" customHeight="1" x14ac:dyDescent="0.25">
      <c r="A12" s="57">
        <v>170913</v>
      </c>
      <c r="B12" s="57" t="s">
        <v>276</v>
      </c>
      <c r="C12" s="58" t="s">
        <v>219</v>
      </c>
      <c r="D12" s="74">
        <v>14</v>
      </c>
      <c r="E12" s="120">
        <v>6560</v>
      </c>
      <c r="F12" s="120">
        <v>648</v>
      </c>
      <c r="G12" s="59"/>
      <c r="H12" s="74">
        <v>8</v>
      </c>
      <c r="I12" s="109">
        <v>739</v>
      </c>
      <c r="J12" s="74">
        <v>7</v>
      </c>
      <c r="K12" s="109">
        <v>937.14285714285711</v>
      </c>
      <c r="L12" s="74">
        <v>0</v>
      </c>
      <c r="M12" s="74">
        <v>1</v>
      </c>
      <c r="N12" s="59"/>
      <c r="O12" s="76">
        <v>24.008810572687224</v>
      </c>
      <c r="P12" s="76">
        <v>21.967032967032967</v>
      </c>
      <c r="Q12" s="76">
        <v>26.267156862745097</v>
      </c>
      <c r="R12" s="75">
        <v>31.70471464019851</v>
      </c>
      <c r="S12" s="76">
        <v>10.672176308539944</v>
      </c>
      <c r="T12" s="76">
        <v>7.5971731448763249</v>
      </c>
      <c r="U12" s="76">
        <v>8.9706666666666663</v>
      </c>
      <c r="V12" s="75">
        <v>14.225705329153605</v>
      </c>
      <c r="W12" s="76">
        <v>26.822580645161292</v>
      </c>
      <c r="X12" s="76">
        <v>25.79032258064516</v>
      </c>
      <c r="Y12" s="76">
        <v>28.651515151515152</v>
      </c>
      <c r="Z12" s="75">
        <v>34.135593220338983</v>
      </c>
      <c r="AA12" s="59"/>
    </row>
    <row r="13" spans="1:27" s="80" customFormat="1" ht="17.100000000000001" customHeight="1" x14ac:dyDescent="0.25">
      <c r="A13" s="57">
        <v>170914</v>
      </c>
      <c r="B13" s="57" t="s">
        <v>276</v>
      </c>
      <c r="C13" s="58" t="s">
        <v>220</v>
      </c>
      <c r="D13" s="74">
        <v>15</v>
      </c>
      <c r="E13" s="120">
        <v>1909</v>
      </c>
      <c r="F13" s="120">
        <v>95</v>
      </c>
      <c r="G13" s="59"/>
      <c r="H13" s="74">
        <v>5</v>
      </c>
      <c r="I13" s="109">
        <v>362.8</v>
      </c>
      <c r="J13" s="74">
        <v>3</v>
      </c>
      <c r="K13" s="109">
        <v>636.33333333333337</v>
      </c>
      <c r="L13" s="74">
        <v>0</v>
      </c>
      <c r="M13" s="74">
        <v>0</v>
      </c>
      <c r="N13" s="59"/>
      <c r="O13" s="76">
        <v>17.772058823529413</v>
      </c>
      <c r="P13" s="76">
        <v>16.742857142857144</v>
      </c>
      <c r="Q13" s="76">
        <v>18.454225352112676</v>
      </c>
      <c r="R13" s="75">
        <v>16.725806451612904</v>
      </c>
      <c r="S13" s="76">
        <v>6.9230769230769234</v>
      </c>
      <c r="T13" s="76">
        <v>5.5454545454545459</v>
      </c>
      <c r="U13" s="76">
        <v>8.8762886597938149</v>
      </c>
      <c r="V13" s="75">
        <v>13.630681818181818</v>
      </c>
      <c r="W13" s="76">
        <v>0</v>
      </c>
      <c r="X13" s="76">
        <v>0</v>
      </c>
      <c r="Y13" s="76">
        <v>0</v>
      </c>
      <c r="Z13" s="75">
        <v>0</v>
      </c>
      <c r="AA13" s="59"/>
    </row>
    <row r="14" spans="1:27" s="80" customFormat="1" ht="17.100000000000001" customHeight="1" x14ac:dyDescent="0.25">
      <c r="A14" s="57">
        <v>170915</v>
      </c>
      <c r="B14" s="57" t="s">
        <v>277</v>
      </c>
      <c r="C14" s="58" t="s">
        <v>221</v>
      </c>
      <c r="D14" s="74">
        <v>1</v>
      </c>
      <c r="E14" s="120">
        <v>28699</v>
      </c>
      <c r="F14" s="120">
        <v>3447</v>
      </c>
      <c r="G14" s="59"/>
      <c r="H14" s="74">
        <v>16</v>
      </c>
      <c r="I14" s="109">
        <v>1578.25</v>
      </c>
      <c r="J14" s="74">
        <v>17</v>
      </c>
      <c r="K14" s="109">
        <v>1688.1764705882354</v>
      </c>
      <c r="L14" s="74">
        <v>3</v>
      </c>
      <c r="M14" s="74">
        <v>1</v>
      </c>
      <c r="N14" s="59"/>
      <c r="O14" s="76">
        <v>33.646353646353646</v>
      </c>
      <c r="P14" s="76">
        <v>36.502020202020205</v>
      </c>
      <c r="Q14" s="76">
        <v>34.618816682832204</v>
      </c>
      <c r="R14" s="75">
        <v>40.757250268528466</v>
      </c>
      <c r="S14" s="76">
        <v>16.592242194891202</v>
      </c>
      <c r="T14" s="76">
        <v>13.353815659068385</v>
      </c>
      <c r="U14" s="76">
        <v>14.738188976377952</v>
      </c>
      <c r="V14" s="75">
        <v>24.320775026910656</v>
      </c>
      <c r="W14" s="76">
        <v>17.157258064516128</v>
      </c>
      <c r="X14" s="76">
        <v>13.040650406504065</v>
      </c>
      <c r="Y14" s="76">
        <v>17.262008733624455</v>
      </c>
      <c r="Z14" s="75">
        <v>24.278106508875741</v>
      </c>
      <c r="AA14" s="59"/>
    </row>
    <row r="15" spans="1:27" s="80" customFormat="1" ht="17.100000000000001" customHeight="1" x14ac:dyDescent="0.25">
      <c r="A15" s="57">
        <v>170916</v>
      </c>
      <c r="B15" s="57" t="s">
        <v>276</v>
      </c>
      <c r="C15" s="58" t="s">
        <v>222</v>
      </c>
      <c r="D15" s="74">
        <v>6</v>
      </c>
      <c r="E15" s="120">
        <v>22764</v>
      </c>
      <c r="F15" s="120">
        <v>4499</v>
      </c>
      <c r="G15" s="59"/>
      <c r="H15" s="74">
        <v>12</v>
      </c>
      <c r="I15" s="109">
        <v>1522.0833333333333</v>
      </c>
      <c r="J15" s="74">
        <v>10</v>
      </c>
      <c r="K15" s="109">
        <v>2276.4</v>
      </c>
      <c r="L15" s="74">
        <v>1</v>
      </c>
      <c r="M15" s="74">
        <v>3</v>
      </c>
      <c r="N15" s="59"/>
      <c r="O15" s="76">
        <v>33.3997113997114</v>
      </c>
      <c r="P15" s="76">
        <v>37.937226277372261</v>
      </c>
      <c r="Q15" s="76">
        <v>41.150072150072148</v>
      </c>
      <c r="R15" s="75">
        <v>42.258566978193144</v>
      </c>
      <c r="S15" s="76">
        <v>14.790492957746478</v>
      </c>
      <c r="T15" s="76">
        <v>13.614814814814816</v>
      </c>
      <c r="U15" s="76">
        <v>14.840989399293287</v>
      </c>
      <c r="V15" s="75">
        <v>20.589041095890412</v>
      </c>
      <c r="W15" s="76">
        <v>20.616666666666667</v>
      </c>
      <c r="X15" s="76">
        <v>20.434389140271492</v>
      </c>
      <c r="Y15" s="76">
        <v>24.061135371179038</v>
      </c>
      <c r="Z15" s="75">
        <v>25.28125</v>
      </c>
      <c r="AA15" s="59"/>
    </row>
    <row r="16" spans="1:27" s="80" customFormat="1" ht="17.100000000000001" customHeight="1" x14ac:dyDescent="0.25">
      <c r="A16" s="57">
        <v>170919</v>
      </c>
      <c r="B16" s="57" t="s">
        <v>277</v>
      </c>
      <c r="C16" s="58" t="s">
        <v>223</v>
      </c>
      <c r="D16" s="74">
        <v>3</v>
      </c>
      <c r="E16" s="120">
        <v>22249</v>
      </c>
      <c r="F16" s="120">
        <v>3202</v>
      </c>
      <c r="G16" s="59"/>
      <c r="H16" s="74">
        <v>12</v>
      </c>
      <c r="I16" s="109">
        <v>1587.25</v>
      </c>
      <c r="J16" s="74">
        <v>12</v>
      </c>
      <c r="K16" s="109">
        <v>1854.0833333333333</v>
      </c>
      <c r="L16" s="74">
        <v>3</v>
      </c>
      <c r="M16" s="74">
        <v>0</v>
      </c>
      <c r="N16" s="59"/>
      <c r="O16" s="76">
        <v>37.442384105960265</v>
      </c>
      <c r="P16" s="76">
        <v>35.237903225806448</v>
      </c>
      <c r="Q16" s="76">
        <v>37.711313394018205</v>
      </c>
      <c r="R16" s="75">
        <v>41.984195402298852</v>
      </c>
      <c r="S16" s="76">
        <v>17.936022253129348</v>
      </c>
      <c r="T16" s="76">
        <v>12.717514124293785</v>
      </c>
      <c r="U16" s="76">
        <v>15.511041009463723</v>
      </c>
      <c r="V16" s="75">
        <v>23.577338129496404</v>
      </c>
      <c r="W16" s="76">
        <v>22.322222222222223</v>
      </c>
      <c r="X16" s="76">
        <v>16.037634408602152</v>
      </c>
      <c r="Y16" s="76">
        <v>19.546391752577321</v>
      </c>
      <c r="Z16" s="75">
        <v>25.951807228915662</v>
      </c>
      <c r="AA16" s="59"/>
    </row>
    <row r="17" spans="1:27" s="80" customFormat="1" ht="17.100000000000001" customHeight="1" x14ac:dyDescent="0.25">
      <c r="A17" s="57">
        <v>170920</v>
      </c>
      <c r="B17" s="57" t="s">
        <v>276</v>
      </c>
      <c r="C17" s="58" t="s">
        <v>224</v>
      </c>
      <c r="D17" s="74">
        <v>22</v>
      </c>
      <c r="E17" s="120">
        <v>11487</v>
      </c>
      <c r="F17" s="120">
        <v>1198</v>
      </c>
      <c r="G17" s="59"/>
      <c r="H17" s="74">
        <v>12</v>
      </c>
      <c r="I17" s="109">
        <v>857.41666666666663</v>
      </c>
      <c r="J17" s="74">
        <v>10</v>
      </c>
      <c r="K17" s="109">
        <v>1148.7</v>
      </c>
      <c r="L17" s="74">
        <v>0</v>
      </c>
      <c r="M17" s="74">
        <v>1</v>
      </c>
      <c r="N17" s="59"/>
      <c r="O17" s="76">
        <v>27.082212257100149</v>
      </c>
      <c r="P17" s="76">
        <v>22.236914600550964</v>
      </c>
      <c r="Q17" s="76">
        <v>26.657263751763047</v>
      </c>
      <c r="R17" s="75">
        <v>29.654576856649395</v>
      </c>
      <c r="S17" s="76">
        <v>15.089053803339517</v>
      </c>
      <c r="T17" s="76">
        <v>10.718</v>
      </c>
      <c r="U17" s="76">
        <v>12.839015151515152</v>
      </c>
      <c r="V17" s="75">
        <v>21.717149220489979</v>
      </c>
      <c r="W17" s="76">
        <v>28.031746031746032</v>
      </c>
      <c r="X17" s="76">
        <v>24.936507936507937</v>
      </c>
      <c r="Y17" s="76">
        <v>35.203125</v>
      </c>
      <c r="Z17" s="75">
        <v>33.711864406779661</v>
      </c>
      <c r="AA17" s="59"/>
    </row>
    <row r="18" spans="1:27" s="80" customFormat="1" ht="17.100000000000001" customHeight="1" x14ac:dyDescent="0.25">
      <c r="A18" s="57">
        <v>170924</v>
      </c>
      <c r="B18" s="57" t="s">
        <v>276</v>
      </c>
      <c r="C18" s="58" t="s">
        <v>225</v>
      </c>
      <c r="D18" s="74">
        <v>13</v>
      </c>
      <c r="E18" s="120">
        <v>2181</v>
      </c>
      <c r="F18" s="120">
        <v>156</v>
      </c>
      <c r="G18" s="59"/>
      <c r="H18" s="74">
        <v>5</v>
      </c>
      <c r="I18" s="109">
        <v>405</v>
      </c>
      <c r="J18" s="74">
        <v>4</v>
      </c>
      <c r="K18" s="109">
        <v>545.25</v>
      </c>
      <c r="L18" s="74">
        <v>0</v>
      </c>
      <c r="M18" s="74">
        <v>0</v>
      </c>
      <c r="N18" s="59"/>
      <c r="O18" s="76">
        <v>21.572953736654803</v>
      </c>
      <c r="P18" s="76">
        <v>17.655737704918032</v>
      </c>
      <c r="Q18" s="76">
        <v>19.029126213592232</v>
      </c>
      <c r="R18" s="75">
        <v>22.116935483870968</v>
      </c>
      <c r="S18" s="76">
        <v>8.32258064516129</v>
      </c>
      <c r="T18" s="76">
        <v>6.7368421052631575</v>
      </c>
      <c r="U18" s="76">
        <v>8.776371308016877</v>
      </c>
      <c r="V18" s="75">
        <v>11.75</v>
      </c>
      <c r="W18" s="76">
        <v>0</v>
      </c>
      <c r="X18" s="76">
        <v>0</v>
      </c>
      <c r="Y18" s="76">
        <v>0</v>
      </c>
      <c r="Z18" s="75">
        <v>0</v>
      </c>
      <c r="AA18" s="59"/>
    </row>
    <row r="19" spans="1:27" s="80" customFormat="1" ht="17.100000000000001" customHeight="1" x14ac:dyDescent="0.25">
      <c r="A19" s="57">
        <v>170925</v>
      </c>
      <c r="B19" s="57" t="s">
        <v>276</v>
      </c>
      <c r="C19" s="58" t="s">
        <v>226</v>
      </c>
      <c r="D19" s="74">
        <v>18</v>
      </c>
      <c r="E19" s="120">
        <v>2292</v>
      </c>
      <c r="F19" s="120">
        <v>139</v>
      </c>
      <c r="G19" s="59"/>
      <c r="H19" s="74">
        <v>5</v>
      </c>
      <c r="I19" s="109">
        <v>430.6</v>
      </c>
      <c r="J19" s="74">
        <v>4</v>
      </c>
      <c r="K19" s="109">
        <v>573</v>
      </c>
      <c r="L19" s="74">
        <v>0</v>
      </c>
      <c r="M19" s="74">
        <v>0</v>
      </c>
      <c r="N19" s="59"/>
      <c r="O19" s="76">
        <v>20.739436619718308</v>
      </c>
      <c r="P19" s="76">
        <v>20.531598513011151</v>
      </c>
      <c r="Q19" s="76">
        <v>22.541516245487365</v>
      </c>
      <c r="R19" s="75">
        <v>25.01171875</v>
      </c>
      <c r="S19" s="76">
        <v>10.046082949308756</v>
      </c>
      <c r="T19" s="76">
        <v>9.1962616822429908</v>
      </c>
      <c r="U19" s="76">
        <v>10.852173913043478</v>
      </c>
      <c r="V19" s="75">
        <v>16.336633663366335</v>
      </c>
      <c r="W19" s="76">
        <v>0</v>
      </c>
      <c r="X19" s="76">
        <v>0</v>
      </c>
      <c r="Y19" s="76">
        <v>0</v>
      </c>
      <c r="Z19" s="75">
        <v>0</v>
      </c>
      <c r="AA19" s="59"/>
    </row>
    <row r="20" spans="1:27" s="80" customFormat="1" ht="17.100000000000001" customHeight="1" x14ac:dyDescent="0.25">
      <c r="A20" s="57">
        <v>170926</v>
      </c>
      <c r="B20" s="57" t="s">
        <v>276</v>
      </c>
      <c r="C20" s="58" t="s">
        <v>227</v>
      </c>
      <c r="D20" s="74">
        <v>5</v>
      </c>
      <c r="E20" s="120">
        <v>8716</v>
      </c>
      <c r="F20" s="120">
        <v>1647</v>
      </c>
      <c r="G20" s="59"/>
      <c r="H20" s="74">
        <v>5</v>
      </c>
      <c r="I20" s="109">
        <v>1413.8</v>
      </c>
      <c r="J20" s="74">
        <v>5</v>
      </c>
      <c r="K20" s="109">
        <v>1743.2</v>
      </c>
      <c r="L20" s="74">
        <v>1</v>
      </c>
      <c r="M20" s="74">
        <v>1</v>
      </c>
      <c r="N20" s="59"/>
      <c r="O20" s="76">
        <v>39.867313915857608</v>
      </c>
      <c r="P20" s="76">
        <v>42.019607843137258</v>
      </c>
      <c r="Q20" s="76">
        <v>39.304615384615381</v>
      </c>
      <c r="R20" s="75">
        <v>46.651567944250871</v>
      </c>
      <c r="S20" s="76">
        <v>19.929487179487179</v>
      </c>
      <c r="T20" s="76">
        <v>16.881578947368421</v>
      </c>
      <c r="U20" s="76">
        <v>18.07523510971787</v>
      </c>
      <c r="V20" s="75">
        <v>27.275862068965516</v>
      </c>
      <c r="W20" s="76">
        <v>19.071428571428573</v>
      </c>
      <c r="X20" s="76">
        <v>19.991869918699187</v>
      </c>
      <c r="Y20" s="76">
        <v>17.507575757575758</v>
      </c>
      <c r="Z20" s="75">
        <v>17.949579831932773</v>
      </c>
      <c r="AA20" s="59"/>
    </row>
    <row r="21" spans="1:27" s="80" customFormat="1" ht="17.100000000000001" customHeight="1" x14ac:dyDescent="0.25">
      <c r="A21" s="57">
        <v>170927</v>
      </c>
      <c r="B21" s="57" t="s">
        <v>277</v>
      </c>
      <c r="C21" s="58" t="s">
        <v>228</v>
      </c>
      <c r="D21" s="74">
        <v>2</v>
      </c>
      <c r="E21" s="120">
        <v>26238</v>
      </c>
      <c r="F21" s="120">
        <v>3518</v>
      </c>
      <c r="G21" s="59"/>
      <c r="H21" s="74">
        <v>16</v>
      </c>
      <c r="I21" s="109">
        <v>1420</v>
      </c>
      <c r="J21" s="74">
        <v>16</v>
      </c>
      <c r="K21" s="109">
        <v>1639.875</v>
      </c>
      <c r="L21" s="74">
        <v>2</v>
      </c>
      <c r="M21" s="74">
        <v>2</v>
      </c>
      <c r="N21" s="59"/>
      <c r="O21" s="76">
        <v>40.758314855875831</v>
      </c>
      <c r="P21" s="76">
        <v>39.55104166666667</v>
      </c>
      <c r="Q21" s="76">
        <v>47.329588014981276</v>
      </c>
      <c r="R21" s="75">
        <v>47.452606635071092</v>
      </c>
      <c r="S21" s="76">
        <v>19.23199152542373</v>
      </c>
      <c r="T21" s="76">
        <v>13.718969555035128</v>
      </c>
      <c r="U21" s="76">
        <v>20.21802002224694</v>
      </c>
      <c r="V21" s="75">
        <v>23.847596717467759</v>
      </c>
      <c r="W21" s="76">
        <v>23.234567901234566</v>
      </c>
      <c r="X21" s="76">
        <v>19.908333333333335</v>
      </c>
      <c r="Y21" s="76">
        <v>26.024875621890548</v>
      </c>
      <c r="Z21" s="75">
        <v>30.375661375661377</v>
      </c>
      <c r="AA21" s="59"/>
    </row>
    <row r="22" spans="1:27" s="80" customFormat="1" ht="17.100000000000001" customHeight="1" x14ac:dyDescent="0.25">
      <c r="A22" s="57">
        <v>170928</v>
      </c>
      <c r="B22" s="57" t="s">
        <v>277</v>
      </c>
      <c r="C22" s="58" t="s">
        <v>229</v>
      </c>
      <c r="D22" s="74">
        <v>1</v>
      </c>
      <c r="E22" s="120">
        <v>18888</v>
      </c>
      <c r="F22" s="120">
        <v>2673</v>
      </c>
      <c r="G22" s="59"/>
      <c r="H22" s="74">
        <v>11</v>
      </c>
      <c r="I22" s="109">
        <v>1474.090909090909</v>
      </c>
      <c r="J22" s="74">
        <v>12</v>
      </c>
      <c r="K22" s="109">
        <v>1574</v>
      </c>
      <c r="L22" s="74">
        <v>2</v>
      </c>
      <c r="M22" s="74">
        <v>1</v>
      </c>
      <c r="N22" s="59"/>
      <c r="O22" s="76">
        <v>35.859304084720122</v>
      </c>
      <c r="P22" s="76">
        <v>36.273529411764706</v>
      </c>
      <c r="Q22" s="76">
        <v>45.202360876897131</v>
      </c>
      <c r="R22" s="75">
        <v>44.088135593220336</v>
      </c>
      <c r="S22" s="76">
        <v>20.336122733612275</v>
      </c>
      <c r="T22" s="76">
        <v>13.31638418079096</v>
      </c>
      <c r="U22" s="76">
        <v>16.934848484848484</v>
      </c>
      <c r="V22" s="75">
        <v>20.924924924924923</v>
      </c>
      <c r="W22" s="76">
        <v>22.506097560975611</v>
      </c>
      <c r="X22" s="76">
        <v>22.759124087591243</v>
      </c>
      <c r="Y22" s="76">
        <v>28.888888888888889</v>
      </c>
      <c r="Z22" s="75">
        <v>32.92537313432836</v>
      </c>
      <c r="AA22" s="59"/>
    </row>
    <row r="23" spans="1:27" s="82" customFormat="1" ht="17.100000000000001" customHeight="1" x14ac:dyDescent="0.25">
      <c r="A23" s="69"/>
      <c r="B23" s="69"/>
      <c r="C23" s="69" t="s">
        <v>291</v>
      </c>
      <c r="D23" s="70"/>
      <c r="E23" s="112"/>
      <c r="F23" s="112"/>
      <c r="G23" s="70"/>
      <c r="H23" s="70"/>
      <c r="I23" s="112"/>
      <c r="J23" s="70"/>
      <c r="K23" s="145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83"/>
    </row>
    <row r="24" spans="1:27" s="80" customFormat="1" ht="17.100000000000001" customHeight="1" x14ac:dyDescent="0.25">
      <c r="A24" s="57"/>
      <c r="B24" s="57" t="s">
        <v>277</v>
      </c>
      <c r="C24" s="58"/>
      <c r="D24" s="59"/>
      <c r="E24" s="119">
        <v>174234</v>
      </c>
      <c r="F24" s="119">
        <v>21391</v>
      </c>
      <c r="G24" s="60"/>
      <c r="H24" s="77">
        <v>102</v>
      </c>
      <c r="I24" s="109">
        <v>1498.4607843137255</v>
      </c>
      <c r="J24" s="89">
        <v>107</v>
      </c>
      <c r="K24" s="109">
        <v>1628.3551401869158</v>
      </c>
      <c r="L24" s="84">
        <v>16</v>
      </c>
      <c r="M24" s="84">
        <v>5</v>
      </c>
      <c r="N24" s="63"/>
      <c r="O24" s="78">
        <v>36.667046564636927</v>
      </c>
      <c r="P24" s="78">
        <v>37.536011523687577</v>
      </c>
      <c r="Q24" s="78">
        <v>43.73583887789966</v>
      </c>
      <c r="R24" s="75">
        <v>45.26640230713771</v>
      </c>
      <c r="S24" s="78">
        <v>18.08902627511592</v>
      </c>
      <c r="T24" s="78">
        <v>13.456162846610034</v>
      </c>
      <c r="U24" s="78">
        <v>16.802514912139287</v>
      </c>
      <c r="V24" s="75">
        <v>21.92281066112842</v>
      </c>
      <c r="W24" s="78">
        <v>20.851627554882665</v>
      </c>
      <c r="X24" s="78">
        <v>17.04003079291763</v>
      </c>
      <c r="Y24" s="78">
        <v>21.699765441751367</v>
      </c>
      <c r="Z24" s="75">
        <v>26.876868953386104</v>
      </c>
      <c r="AA24" s="62"/>
    </row>
    <row r="25" spans="1:27" s="80" customFormat="1" ht="17.100000000000001" customHeight="1" x14ac:dyDescent="0.25">
      <c r="A25" s="57"/>
      <c r="B25" s="57" t="s">
        <v>276</v>
      </c>
      <c r="C25" s="58"/>
      <c r="D25" s="59"/>
      <c r="E25" s="119">
        <v>87120</v>
      </c>
      <c r="F25" s="119">
        <v>12612</v>
      </c>
      <c r="G25" s="60"/>
      <c r="H25" s="77">
        <v>72</v>
      </c>
      <c r="I25" s="109">
        <v>1034.8333333333333</v>
      </c>
      <c r="J25" s="89">
        <v>62</v>
      </c>
      <c r="K25" s="109">
        <v>1405.1612903225807</v>
      </c>
      <c r="L25" s="84">
        <v>5</v>
      </c>
      <c r="M25" s="84">
        <v>6</v>
      </c>
      <c r="N25" s="63"/>
      <c r="O25" s="78">
        <v>28.736954967834166</v>
      </c>
      <c r="P25" s="78">
        <v>28.113995751711116</v>
      </c>
      <c r="Q25" s="78">
        <v>30.445692883895131</v>
      </c>
      <c r="R25" s="75">
        <v>34.537837837837834</v>
      </c>
      <c r="S25" s="78">
        <v>13.987087517934002</v>
      </c>
      <c r="T25" s="78">
        <v>11.039421004003696</v>
      </c>
      <c r="U25" s="78">
        <v>12.598708228025835</v>
      </c>
      <c r="V25" s="75">
        <v>19.323334385854121</v>
      </c>
      <c r="W25" s="78">
        <v>19.605493133583021</v>
      </c>
      <c r="X25" s="78">
        <v>19.01478494623656</v>
      </c>
      <c r="Y25" s="78">
        <v>22.297055057618437</v>
      </c>
      <c r="Z25" s="75">
        <v>24.172413793103448</v>
      </c>
      <c r="AA25" s="62"/>
    </row>
    <row r="26" spans="1:27" s="80" customFormat="1" ht="17.100000000000001" customHeight="1" x14ac:dyDescent="0.25">
      <c r="A26" s="57"/>
      <c r="B26" s="57" t="s">
        <v>302</v>
      </c>
      <c r="C26" s="58"/>
      <c r="D26" s="59"/>
      <c r="E26" s="119">
        <v>261354</v>
      </c>
      <c r="F26" s="119">
        <v>34003</v>
      </c>
      <c r="G26" s="64"/>
      <c r="H26" s="79">
        <v>174</v>
      </c>
      <c r="I26" s="109">
        <v>1306.6149425287356</v>
      </c>
      <c r="J26" s="89">
        <v>169</v>
      </c>
      <c r="K26" s="109">
        <v>1546.4733727810651</v>
      </c>
      <c r="L26" s="84">
        <v>21</v>
      </c>
      <c r="M26" s="84">
        <v>11</v>
      </c>
      <c r="N26" s="63"/>
      <c r="O26" s="78">
        <v>33.44791565915466</v>
      </c>
      <c r="P26" s="78">
        <v>33.728564616118263</v>
      </c>
      <c r="Q26" s="78">
        <v>37.961863114003862</v>
      </c>
      <c r="R26" s="75">
        <v>40.974048442906572</v>
      </c>
      <c r="S26" s="78">
        <v>16.653038674033148</v>
      </c>
      <c r="T26" s="78">
        <v>12.628926839553026</v>
      </c>
      <c r="U26" s="78">
        <v>15.269356820975011</v>
      </c>
      <c r="V26" s="75">
        <v>21.002459474566798</v>
      </c>
      <c r="W26" s="78">
        <v>20.381244109330819</v>
      </c>
      <c r="X26" s="78">
        <v>17.759177679882526</v>
      </c>
      <c r="Y26" s="78">
        <v>21.926213592233008</v>
      </c>
      <c r="Z26" s="75">
        <v>25.823845327604726</v>
      </c>
      <c r="AA26" s="62"/>
    </row>
    <row r="27" spans="1:27" x14ac:dyDescent="0.25">
      <c r="B27" s="28"/>
      <c r="D27" s="29"/>
      <c r="E27" s="113"/>
      <c r="F27" s="113"/>
      <c r="G27" s="29"/>
      <c r="H27" s="29"/>
      <c r="I27" s="113"/>
      <c r="J27" s="29"/>
      <c r="K27" s="146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1:27" x14ac:dyDescent="0.25">
      <c r="A28" s="25" t="str">
        <f>' Sacyl'!A43</f>
        <v>Fecha de corte : 01/01/2020</v>
      </c>
      <c r="B28" s="25"/>
      <c r="C28" s="25"/>
      <c r="D28" s="25"/>
      <c r="E28" s="114"/>
      <c r="F28" s="114"/>
      <c r="G28" s="67"/>
      <c r="H28" s="25"/>
      <c r="I28" s="114"/>
      <c r="J28" s="25"/>
      <c r="K28" s="147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7" x14ac:dyDescent="0.25">
      <c r="A29" s="73" t="s">
        <v>285</v>
      </c>
      <c r="B29" s="73"/>
      <c r="C29" s="73"/>
      <c r="D29" s="73"/>
      <c r="E29" s="115"/>
      <c r="F29" s="115"/>
      <c r="G29" s="73"/>
      <c r="H29" s="73"/>
      <c r="I29" s="115"/>
      <c r="J29" s="73"/>
      <c r="K29" s="148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7" x14ac:dyDescent="0.25">
      <c r="A30" s="73" t="s">
        <v>327</v>
      </c>
      <c r="B30" s="73"/>
      <c r="C30" s="73"/>
      <c r="D30" s="73"/>
      <c r="E30" s="115"/>
      <c r="F30" s="115"/>
      <c r="G30" s="73"/>
      <c r="H30" s="73"/>
      <c r="I30" s="115"/>
      <c r="J30" s="73"/>
      <c r="K30" s="148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spans="1:27" x14ac:dyDescent="0.25">
      <c r="A31" s="73" t="s">
        <v>286</v>
      </c>
      <c r="B31" s="73"/>
      <c r="C31" s="73"/>
      <c r="D31" s="73"/>
      <c r="E31" s="115"/>
      <c r="F31" s="115"/>
      <c r="G31" s="73"/>
      <c r="H31" s="73"/>
      <c r="I31" s="115"/>
      <c r="J31" s="73"/>
      <c r="K31" s="148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spans="1:27" x14ac:dyDescent="0.25">
      <c r="A32" s="73" t="s">
        <v>326</v>
      </c>
      <c r="B32" s="73"/>
      <c r="C32" s="73"/>
      <c r="D32" s="73"/>
      <c r="E32" s="115"/>
      <c r="F32" s="115"/>
      <c r="G32" s="73"/>
      <c r="H32" s="73"/>
      <c r="I32" s="115"/>
      <c r="J32" s="73"/>
      <c r="K32" s="148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spans="1:26" x14ac:dyDescent="0.25">
      <c r="A33" s="73" t="s">
        <v>329</v>
      </c>
      <c r="B33" s="73"/>
      <c r="C33" s="73"/>
      <c r="D33" s="73"/>
      <c r="E33" s="115"/>
      <c r="F33" s="115"/>
      <c r="G33" s="73"/>
      <c r="H33" s="73"/>
      <c r="I33" s="115"/>
      <c r="J33" s="73"/>
      <c r="K33" s="148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spans="1:26" s="90" customFormat="1" ht="15" customHeight="1" x14ac:dyDescent="0.25">
      <c r="A34" s="171" t="s">
        <v>333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72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</row>
    <row r="35" spans="1:26" ht="15" customHeight="1" x14ac:dyDescent="0.25">
      <c r="A35" s="171" t="s">
        <v>308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2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</row>
    <row r="36" spans="1:26" x14ac:dyDescent="0.25">
      <c r="A36" s="97" t="s">
        <v>309</v>
      </c>
      <c r="G36" s="3"/>
      <c r="K36" s="149"/>
    </row>
    <row r="37" spans="1:26" x14ac:dyDescent="0.25">
      <c r="A37" s="97" t="s">
        <v>306</v>
      </c>
      <c r="G37" s="3"/>
      <c r="K37" s="149"/>
    </row>
    <row r="38" spans="1:26" x14ac:dyDescent="0.25">
      <c r="K38" s="149"/>
    </row>
    <row r="39" spans="1:26" x14ac:dyDescent="0.25">
      <c r="K39" s="149"/>
    </row>
    <row r="40" spans="1:26" x14ac:dyDescent="0.25">
      <c r="K40" s="149"/>
    </row>
  </sheetData>
  <mergeCells count="11">
    <mergeCell ref="A34:Z34"/>
    <mergeCell ref="A35:Z35"/>
    <mergeCell ref="W4:Z4"/>
    <mergeCell ref="A3:F3"/>
    <mergeCell ref="H3:M3"/>
    <mergeCell ref="O3:Z3"/>
    <mergeCell ref="H4:I4"/>
    <mergeCell ref="J4:K4"/>
    <mergeCell ref="L4:M4"/>
    <mergeCell ref="O4:R4"/>
    <mergeCell ref="S4:V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5" orientation="landscape" r:id="rId1"/>
  <headerFooter>
    <oddHeader>&amp;L&amp;G</oddHeader>
    <oddFooter>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O44"/>
  <sheetViews>
    <sheetView showGridLines="0" zoomScale="80" zoomScaleNormal="80" workbookViewId="0">
      <selection activeCell="AB11" sqref="AB11"/>
    </sheetView>
  </sheetViews>
  <sheetFormatPr baseColWidth="10" defaultRowHeight="15" x14ac:dyDescent="0.25"/>
  <cols>
    <col min="1" max="1" width="10.7109375" customWidth="1"/>
    <col min="2" max="2" width="7.7109375" customWidth="1"/>
    <col min="3" max="3" width="60.7109375" customWidth="1"/>
    <col min="4" max="4" width="10.7109375" customWidth="1"/>
    <col min="5" max="6" width="10.7109375" style="110" customWidth="1"/>
    <col min="7" max="7" width="4.28515625" style="3" customWidth="1"/>
    <col min="8" max="8" width="10.7109375" customWidth="1"/>
    <col min="9" max="9" width="11.7109375" style="110" customWidth="1"/>
    <col min="10" max="10" width="9.28515625" customWidth="1"/>
    <col min="11" max="11" width="11.7109375" style="110" customWidth="1"/>
    <col min="12" max="13" width="9.28515625" customWidth="1"/>
    <col min="14" max="14" width="5.42578125" customWidth="1"/>
    <col min="15" max="26" width="9.7109375" customWidth="1"/>
    <col min="27" max="27" width="7.7109375" customWidth="1"/>
    <col min="28" max="28" width="11.5703125" customWidth="1"/>
  </cols>
  <sheetData>
    <row r="1" spans="1:27" ht="50.1" customHeight="1" x14ac:dyDescent="0.35">
      <c r="A1" s="48" t="s">
        <v>323</v>
      </c>
      <c r="C1" s="27"/>
    </row>
    <row r="2" spans="1:27" ht="14.45" customHeight="1" x14ac:dyDescent="0.25">
      <c r="A2" s="1"/>
      <c r="C2" s="1"/>
      <c r="D2" s="1"/>
      <c r="E2" s="116"/>
      <c r="F2" s="116"/>
      <c r="G2" s="13"/>
      <c r="H2" s="5"/>
      <c r="I2" s="111"/>
      <c r="J2" s="5"/>
    </row>
    <row r="3" spans="1:27" s="124" customFormat="1" ht="15" customHeight="1" x14ac:dyDescent="0.25">
      <c r="A3" s="174" t="s">
        <v>17</v>
      </c>
      <c r="B3" s="174"/>
      <c r="C3" s="174"/>
      <c r="D3" s="174"/>
      <c r="E3" s="175"/>
      <c r="F3" s="175"/>
      <c r="G3" s="123"/>
      <c r="H3" s="176" t="s">
        <v>19</v>
      </c>
      <c r="I3" s="177"/>
      <c r="J3" s="176"/>
      <c r="K3" s="177"/>
      <c r="L3" s="176"/>
      <c r="M3" s="176"/>
      <c r="O3" s="178" t="s">
        <v>340</v>
      </c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</row>
    <row r="4" spans="1:27" ht="33" customHeight="1" x14ac:dyDescent="0.25">
      <c r="A4" s="103"/>
      <c r="B4" s="103"/>
      <c r="C4" s="103"/>
      <c r="D4" s="103"/>
      <c r="E4" s="117"/>
      <c r="F4" s="117"/>
      <c r="G4" s="104"/>
      <c r="H4" s="179" t="s">
        <v>279</v>
      </c>
      <c r="I4" s="180"/>
      <c r="J4" s="181" t="s">
        <v>280</v>
      </c>
      <c r="K4" s="182"/>
      <c r="L4" s="183" t="s">
        <v>18</v>
      </c>
      <c r="M4" s="183"/>
      <c r="N4" s="105"/>
      <c r="O4" s="173" t="s">
        <v>279</v>
      </c>
      <c r="P4" s="173"/>
      <c r="Q4" s="173"/>
      <c r="R4" s="173"/>
      <c r="S4" s="184" t="s">
        <v>280</v>
      </c>
      <c r="T4" s="173"/>
      <c r="U4" s="173"/>
      <c r="V4" s="185"/>
      <c r="W4" s="173" t="s">
        <v>18</v>
      </c>
      <c r="X4" s="173"/>
      <c r="Y4" s="173"/>
      <c r="Z4" s="173"/>
    </row>
    <row r="5" spans="1:27" s="34" customFormat="1" ht="129.94999999999999" customHeight="1" x14ac:dyDescent="0.25">
      <c r="A5" s="98" t="s">
        <v>281</v>
      </c>
      <c r="B5" s="98" t="s">
        <v>336</v>
      </c>
      <c r="C5" s="99" t="s">
        <v>335</v>
      </c>
      <c r="D5" s="98" t="s">
        <v>310</v>
      </c>
      <c r="E5" s="118" t="s">
        <v>293</v>
      </c>
      <c r="F5" s="118" t="s">
        <v>316</v>
      </c>
      <c r="G5" s="100"/>
      <c r="H5" s="101" t="s">
        <v>289</v>
      </c>
      <c r="I5" s="125" t="s">
        <v>317</v>
      </c>
      <c r="J5" s="126" t="s">
        <v>290</v>
      </c>
      <c r="K5" s="144" t="s">
        <v>318</v>
      </c>
      <c r="L5" s="126" t="s">
        <v>304</v>
      </c>
      <c r="M5" s="98" t="s">
        <v>305</v>
      </c>
      <c r="N5" s="27"/>
      <c r="O5" s="102" t="s">
        <v>297</v>
      </c>
      <c r="P5" s="102" t="s">
        <v>298</v>
      </c>
      <c r="Q5" s="102" t="s">
        <v>299</v>
      </c>
      <c r="R5" s="102" t="s">
        <v>341</v>
      </c>
      <c r="S5" s="127" t="s">
        <v>297</v>
      </c>
      <c r="T5" s="102" t="s">
        <v>298</v>
      </c>
      <c r="U5" s="102" t="s">
        <v>299</v>
      </c>
      <c r="V5" s="102" t="s">
        <v>341</v>
      </c>
      <c r="W5" s="127" t="s">
        <v>297</v>
      </c>
      <c r="X5" s="102" t="s">
        <v>298</v>
      </c>
      <c r="Y5" s="102" t="s">
        <v>299</v>
      </c>
      <c r="Z5" s="102" t="s">
        <v>341</v>
      </c>
    </row>
    <row r="6" spans="1:27" s="80" customFormat="1" ht="17.100000000000001" customHeight="1" x14ac:dyDescent="0.25">
      <c r="A6" s="57">
        <v>171001</v>
      </c>
      <c r="B6" s="57" t="s">
        <v>277</v>
      </c>
      <c r="C6" s="58" t="s">
        <v>230</v>
      </c>
      <c r="D6" s="74">
        <v>1</v>
      </c>
      <c r="E6" s="120">
        <v>5943</v>
      </c>
      <c r="F6" s="120">
        <v>798</v>
      </c>
      <c r="G6" s="59"/>
      <c r="H6" s="74">
        <v>5</v>
      </c>
      <c r="I6" s="109">
        <v>1029</v>
      </c>
      <c r="J6" s="74">
        <v>6</v>
      </c>
      <c r="K6" s="109">
        <v>990.5</v>
      </c>
      <c r="L6" s="74">
        <v>1</v>
      </c>
      <c r="M6" s="74">
        <v>0</v>
      </c>
      <c r="N6" s="59"/>
      <c r="O6" s="76">
        <v>32.973244147157189</v>
      </c>
      <c r="P6" s="76">
        <v>31.267741935483873</v>
      </c>
      <c r="Q6" s="76">
        <v>37.66393442622951</v>
      </c>
      <c r="R6" s="75">
        <v>39.161654135338345</v>
      </c>
      <c r="S6" s="76">
        <v>16.745664739884393</v>
      </c>
      <c r="T6" s="76">
        <v>16.078651685393258</v>
      </c>
      <c r="U6" s="76">
        <v>18.400722021660648</v>
      </c>
      <c r="V6" s="75">
        <v>20.116129032258065</v>
      </c>
      <c r="W6" s="76">
        <v>21.661290322580644</v>
      </c>
      <c r="X6" s="76">
        <v>16.967741935483872</v>
      </c>
      <c r="Y6" s="76">
        <v>21.192982456140349</v>
      </c>
      <c r="Z6" s="75">
        <v>27.488372093023255</v>
      </c>
      <c r="AA6" s="59"/>
    </row>
    <row r="7" spans="1:27" s="80" customFormat="1" ht="17.100000000000001" customHeight="1" x14ac:dyDescent="0.25">
      <c r="A7" s="57">
        <v>171002</v>
      </c>
      <c r="B7" s="57" t="s">
        <v>276</v>
      </c>
      <c r="C7" s="58" t="s">
        <v>231</v>
      </c>
      <c r="D7" s="74">
        <v>13</v>
      </c>
      <c r="E7" s="120">
        <v>1329</v>
      </c>
      <c r="F7" s="120">
        <v>56</v>
      </c>
      <c r="G7" s="59"/>
      <c r="H7" s="74">
        <v>4</v>
      </c>
      <c r="I7" s="109">
        <v>318.25</v>
      </c>
      <c r="J7" s="74">
        <v>3</v>
      </c>
      <c r="K7" s="109">
        <v>443</v>
      </c>
      <c r="L7" s="74">
        <v>0</v>
      </c>
      <c r="M7" s="74">
        <v>0</v>
      </c>
      <c r="N7" s="59"/>
      <c r="O7" s="76">
        <v>17.278538812785389</v>
      </c>
      <c r="P7" s="76">
        <v>17.843434343434343</v>
      </c>
      <c r="Q7" s="76">
        <v>20.488888888888887</v>
      </c>
      <c r="R7" s="75">
        <v>20.456310679611651</v>
      </c>
      <c r="S7" s="76">
        <v>8.3375796178343951</v>
      </c>
      <c r="T7" s="76">
        <v>8.59375</v>
      </c>
      <c r="U7" s="76">
        <v>10.351851851851851</v>
      </c>
      <c r="V7" s="75">
        <v>15.452054794520548</v>
      </c>
      <c r="W7" s="76">
        <v>0</v>
      </c>
      <c r="X7" s="76">
        <v>0</v>
      </c>
      <c r="Y7" s="76">
        <v>0</v>
      </c>
      <c r="Z7" s="75">
        <v>0</v>
      </c>
      <c r="AA7" s="59"/>
    </row>
    <row r="8" spans="1:27" s="80" customFormat="1" ht="17.100000000000001" customHeight="1" x14ac:dyDescent="0.25">
      <c r="A8" s="57">
        <v>171003</v>
      </c>
      <c r="B8" s="57" t="s">
        <v>277</v>
      </c>
      <c r="C8" s="58" t="s">
        <v>232</v>
      </c>
      <c r="D8" s="74">
        <v>1</v>
      </c>
      <c r="E8" s="120">
        <v>14889</v>
      </c>
      <c r="F8" s="120">
        <v>2235</v>
      </c>
      <c r="G8" s="59"/>
      <c r="H8" s="74">
        <v>9</v>
      </c>
      <c r="I8" s="109">
        <v>1406</v>
      </c>
      <c r="J8" s="74">
        <v>11</v>
      </c>
      <c r="K8" s="109">
        <v>1353.5454545454545</v>
      </c>
      <c r="L8" s="74">
        <v>3</v>
      </c>
      <c r="M8" s="74">
        <v>0</v>
      </c>
      <c r="N8" s="59"/>
      <c r="O8" s="76">
        <v>34.858757062146893</v>
      </c>
      <c r="P8" s="76">
        <v>34.938181818181818</v>
      </c>
      <c r="Q8" s="76">
        <v>43.64380530973451</v>
      </c>
      <c r="R8" s="75">
        <v>44.82905982905983</v>
      </c>
      <c r="S8" s="76">
        <v>13.254687499999999</v>
      </c>
      <c r="T8" s="76">
        <v>10.71585557299843</v>
      </c>
      <c r="U8" s="76">
        <v>17.736654804270461</v>
      </c>
      <c r="V8" s="75">
        <v>22.940978077571671</v>
      </c>
      <c r="W8" s="76">
        <v>19.969135802469136</v>
      </c>
      <c r="X8" s="76">
        <v>15.038043478260869</v>
      </c>
      <c r="Y8" s="76">
        <v>25.460992907801419</v>
      </c>
      <c r="Z8" s="75">
        <v>22.562091503267975</v>
      </c>
      <c r="AA8" s="59"/>
    </row>
    <row r="9" spans="1:27" s="80" customFormat="1" ht="17.100000000000001" customHeight="1" x14ac:dyDescent="0.25">
      <c r="A9" s="57">
        <v>171006</v>
      </c>
      <c r="B9" s="57" t="s">
        <v>276</v>
      </c>
      <c r="C9" s="58" t="s">
        <v>233</v>
      </c>
      <c r="D9" s="74">
        <v>8</v>
      </c>
      <c r="E9" s="120">
        <v>11092</v>
      </c>
      <c r="F9" s="120">
        <v>1252</v>
      </c>
      <c r="G9" s="59"/>
      <c r="H9" s="74">
        <v>10</v>
      </c>
      <c r="I9" s="109">
        <v>984</v>
      </c>
      <c r="J9" s="74">
        <v>9</v>
      </c>
      <c r="K9" s="109">
        <v>1232.4444444444443</v>
      </c>
      <c r="L9" s="74">
        <v>1</v>
      </c>
      <c r="M9" s="74">
        <v>1</v>
      </c>
      <c r="N9" s="59"/>
      <c r="O9" s="76">
        <v>29.694244604316548</v>
      </c>
      <c r="P9" s="76">
        <v>29.29725085910653</v>
      </c>
      <c r="Q9" s="76">
        <v>37.874239350912781</v>
      </c>
      <c r="R9" s="75">
        <v>35.650793650793652</v>
      </c>
      <c r="S9" s="76">
        <v>15.183070866141732</v>
      </c>
      <c r="T9" s="76">
        <v>14.985655737704919</v>
      </c>
      <c r="U9" s="76">
        <v>15.924949290060852</v>
      </c>
      <c r="V9" s="75">
        <v>22.368644067796609</v>
      </c>
      <c r="W9" s="76">
        <v>25.66990291262136</v>
      </c>
      <c r="X9" s="76">
        <v>14.673267326732674</v>
      </c>
      <c r="Y9" s="76">
        <v>27.276315789473685</v>
      </c>
      <c r="Z9" s="75">
        <v>16.635514018691588</v>
      </c>
      <c r="AA9" s="59"/>
    </row>
    <row r="10" spans="1:27" s="81" customFormat="1" ht="17.100000000000001" customHeight="1" x14ac:dyDescent="0.25">
      <c r="A10" s="57">
        <v>171007</v>
      </c>
      <c r="B10" s="57" t="s">
        <v>277</v>
      </c>
      <c r="C10" s="58" t="s">
        <v>234</v>
      </c>
      <c r="D10" s="74">
        <v>1</v>
      </c>
      <c r="E10" s="120">
        <v>9216</v>
      </c>
      <c r="F10" s="120">
        <v>704</v>
      </c>
      <c r="G10" s="59"/>
      <c r="H10" s="74">
        <v>7</v>
      </c>
      <c r="I10" s="109">
        <v>1216</v>
      </c>
      <c r="J10" s="74">
        <v>8</v>
      </c>
      <c r="K10" s="109">
        <v>1152</v>
      </c>
      <c r="L10" s="74">
        <v>1</v>
      </c>
      <c r="M10" s="74">
        <v>0</v>
      </c>
      <c r="N10" s="59"/>
      <c r="O10" s="76">
        <v>33.53253012048193</v>
      </c>
      <c r="P10" s="76">
        <v>33.274193548387096</v>
      </c>
      <c r="Q10" s="76">
        <v>39.46</v>
      </c>
      <c r="R10" s="75">
        <v>43.225071225071225</v>
      </c>
      <c r="S10" s="76">
        <v>16.505175983436853</v>
      </c>
      <c r="T10" s="76">
        <v>12.133995037220844</v>
      </c>
      <c r="U10" s="76">
        <v>19.069473684210525</v>
      </c>
      <c r="V10" s="75">
        <v>26.872727272727271</v>
      </c>
      <c r="W10" s="76">
        <v>15.968253968253968</v>
      </c>
      <c r="X10" s="76">
        <v>11.629032258064516</v>
      </c>
      <c r="Y10" s="76">
        <v>15.969230769230769</v>
      </c>
      <c r="Z10" s="75">
        <v>18.964912280701753</v>
      </c>
      <c r="AA10" s="59"/>
    </row>
    <row r="11" spans="1:27" s="80" customFormat="1" ht="17.100000000000001" customHeight="1" x14ac:dyDescent="0.25">
      <c r="A11" s="57">
        <v>171008</v>
      </c>
      <c r="B11" s="57" t="s">
        <v>277</v>
      </c>
      <c r="C11" s="58" t="s">
        <v>235</v>
      </c>
      <c r="D11" s="74">
        <v>1</v>
      </c>
      <c r="E11" s="120">
        <v>14186</v>
      </c>
      <c r="F11" s="120">
        <v>1428</v>
      </c>
      <c r="G11" s="59"/>
      <c r="H11" s="74">
        <v>10</v>
      </c>
      <c r="I11" s="109">
        <v>1275.8</v>
      </c>
      <c r="J11" s="74">
        <v>12</v>
      </c>
      <c r="K11" s="109">
        <v>1182.1666666666667</v>
      </c>
      <c r="L11" s="74">
        <v>2</v>
      </c>
      <c r="M11" s="74">
        <v>0</v>
      </c>
      <c r="N11" s="59"/>
      <c r="O11" s="76">
        <v>35.231155778894475</v>
      </c>
      <c r="P11" s="76">
        <v>32.042003231017773</v>
      </c>
      <c r="Q11" s="76">
        <v>44.791231732776616</v>
      </c>
      <c r="R11" s="75">
        <v>41.776061776061773</v>
      </c>
      <c r="S11" s="76">
        <v>14.330623306233063</v>
      </c>
      <c r="T11" s="76">
        <v>14.318244170096023</v>
      </c>
      <c r="U11" s="76">
        <v>15.675603217158177</v>
      </c>
      <c r="V11" s="75">
        <v>19.932080924855491</v>
      </c>
      <c r="W11" s="76">
        <v>18.991666666666667</v>
      </c>
      <c r="X11" s="76">
        <v>12.601626016260163</v>
      </c>
      <c r="Y11" s="76">
        <v>30.62857142857143</v>
      </c>
      <c r="Z11" s="75">
        <v>21.774774774774773</v>
      </c>
      <c r="AA11" s="59"/>
    </row>
    <row r="12" spans="1:27" s="80" customFormat="1" ht="17.100000000000001" customHeight="1" x14ac:dyDescent="0.25">
      <c r="A12" s="57">
        <v>171009</v>
      </c>
      <c r="B12" s="57" t="s">
        <v>277</v>
      </c>
      <c r="C12" s="58" t="s">
        <v>236</v>
      </c>
      <c r="D12" s="74">
        <v>1</v>
      </c>
      <c r="E12" s="120">
        <v>16394</v>
      </c>
      <c r="F12" s="120">
        <v>1718</v>
      </c>
      <c r="G12" s="59"/>
      <c r="H12" s="74">
        <v>11</v>
      </c>
      <c r="I12" s="109">
        <v>1334.1818181818182</v>
      </c>
      <c r="J12" s="74">
        <v>13</v>
      </c>
      <c r="K12" s="109">
        <v>1261.0769230769231</v>
      </c>
      <c r="L12" s="74">
        <v>2</v>
      </c>
      <c r="M12" s="74">
        <v>0</v>
      </c>
      <c r="N12" s="59"/>
      <c r="O12" s="76">
        <v>35.957680250783696</v>
      </c>
      <c r="P12" s="76">
        <v>33.005882352941178</v>
      </c>
      <c r="Q12" s="76">
        <v>41.281535648994513</v>
      </c>
      <c r="R12" s="75">
        <v>43.297153024911033</v>
      </c>
      <c r="S12" s="76">
        <v>15.055776892430279</v>
      </c>
      <c r="T12" s="76">
        <v>10.471747700394218</v>
      </c>
      <c r="U12" s="76">
        <v>14.049019607843137</v>
      </c>
      <c r="V12" s="75">
        <v>17.074850299401199</v>
      </c>
      <c r="W12" s="76">
        <v>21.741666666666667</v>
      </c>
      <c r="X12" s="76">
        <v>20.857142857142858</v>
      </c>
      <c r="Y12" s="76">
        <v>24.902912621359224</v>
      </c>
      <c r="Z12" s="75">
        <v>32.348214285714285</v>
      </c>
      <c r="AA12" s="59"/>
    </row>
    <row r="13" spans="1:27" s="80" customFormat="1" ht="17.100000000000001" customHeight="1" x14ac:dyDescent="0.25">
      <c r="A13" s="57">
        <v>171010</v>
      </c>
      <c r="B13" s="57" t="s">
        <v>277</v>
      </c>
      <c r="C13" s="58" t="s">
        <v>237</v>
      </c>
      <c r="D13" s="74">
        <v>1</v>
      </c>
      <c r="E13" s="120">
        <v>13887</v>
      </c>
      <c r="F13" s="120">
        <v>1017</v>
      </c>
      <c r="G13" s="59"/>
      <c r="H13" s="74">
        <v>9</v>
      </c>
      <c r="I13" s="109">
        <v>1430</v>
      </c>
      <c r="J13" s="74">
        <v>10</v>
      </c>
      <c r="K13" s="109">
        <v>1388.7</v>
      </c>
      <c r="L13" s="74">
        <v>1</v>
      </c>
      <c r="M13" s="74">
        <v>0</v>
      </c>
      <c r="N13" s="59"/>
      <c r="O13" s="76">
        <v>35.133079847908746</v>
      </c>
      <c r="P13" s="76">
        <v>37.205405405405408</v>
      </c>
      <c r="Q13" s="76">
        <v>43.383886255924168</v>
      </c>
      <c r="R13" s="75">
        <v>42.869281045751634</v>
      </c>
      <c r="S13" s="76">
        <v>14.472089314194577</v>
      </c>
      <c r="T13" s="76">
        <v>11.754870129870129</v>
      </c>
      <c r="U13" s="76">
        <v>11.642526964560863</v>
      </c>
      <c r="V13" s="75">
        <v>15.300341296928327</v>
      </c>
      <c r="W13" s="76">
        <v>24.370967741935484</v>
      </c>
      <c r="X13" s="76">
        <v>24.403225806451612</v>
      </c>
      <c r="Y13" s="76">
        <v>22.296875</v>
      </c>
      <c r="Z13" s="75">
        <v>24.422222222222221</v>
      </c>
      <c r="AA13" s="59"/>
    </row>
    <row r="14" spans="1:27" s="80" customFormat="1" ht="17.100000000000001" customHeight="1" x14ac:dyDescent="0.25">
      <c r="A14" s="57">
        <v>171011</v>
      </c>
      <c r="B14" s="57" t="s">
        <v>277</v>
      </c>
      <c r="C14" s="58" t="s">
        <v>238</v>
      </c>
      <c r="D14" s="74">
        <v>1</v>
      </c>
      <c r="E14" s="120">
        <v>9468</v>
      </c>
      <c r="F14" s="120">
        <v>772</v>
      </c>
      <c r="G14" s="59"/>
      <c r="H14" s="74">
        <v>7</v>
      </c>
      <c r="I14" s="109">
        <v>1242.2857142857142</v>
      </c>
      <c r="J14" s="74">
        <v>8</v>
      </c>
      <c r="K14" s="109">
        <v>1183.5</v>
      </c>
      <c r="L14" s="74">
        <v>1</v>
      </c>
      <c r="M14" s="74">
        <v>0</v>
      </c>
      <c r="N14" s="59"/>
      <c r="O14" s="76">
        <v>31.164648910411621</v>
      </c>
      <c r="P14" s="76">
        <v>31.097674418604651</v>
      </c>
      <c r="Q14" s="76">
        <v>36.594871794871793</v>
      </c>
      <c r="R14" s="75">
        <v>38.379487179487178</v>
      </c>
      <c r="S14" s="76">
        <v>14.61963190184049</v>
      </c>
      <c r="T14" s="76">
        <v>13.116279069767442</v>
      </c>
      <c r="U14" s="76">
        <v>12.293139293139292</v>
      </c>
      <c r="V14" s="75">
        <v>17.235294117647058</v>
      </c>
      <c r="W14" s="76">
        <v>17.317460317460316</v>
      </c>
      <c r="X14" s="76">
        <v>14.46774193548387</v>
      </c>
      <c r="Y14" s="76">
        <v>17.399999999999999</v>
      </c>
      <c r="Z14" s="75">
        <v>23.254545454545454</v>
      </c>
      <c r="AA14" s="59"/>
    </row>
    <row r="15" spans="1:27" s="80" customFormat="1" ht="17.100000000000001" customHeight="1" x14ac:dyDescent="0.25">
      <c r="A15" s="57">
        <v>171012</v>
      </c>
      <c r="B15" s="57" t="s">
        <v>277</v>
      </c>
      <c r="C15" s="58" t="s">
        <v>239</v>
      </c>
      <c r="D15" s="74">
        <v>1</v>
      </c>
      <c r="E15" s="120">
        <v>14222</v>
      </c>
      <c r="F15" s="120">
        <v>1299</v>
      </c>
      <c r="G15" s="59"/>
      <c r="H15" s="74">
        <v>10</v>
      </c>
      <c r="I15" s="109">
        <v>1292.3</v>
      </c>
      <c r="J15" s="74">
        <v>11</v>
      </c>
      <c r="K15" s="109">
        <v>1292.909090909091</v>
      </c>
      <c r="L15" s="74">
        <v>2</v>
      </c>
      <c r="M15" s="74">
        <v>0</v>
      </c>
      <c r="N15" s="59"/>
      <c r="O15" s="76">
        <v>32.12417218543046</v>
      </c>
      <c r="P15" s="76">
        <v>32.529508196721309</v>
      </c>
      <c r="Q15" s="76">
        <v>38.763500931098697</v>
      </c>
      <c r="R15" s="75">
        <v>40.459244532803183</v>
      </c>
      <c r="S15" s="76">
        <v>15.637573964497042</v>
      </c>
      <c r="T15" s="76">
        <v>12.816176470588236</v>
      </c>
      <c r="U15" s="76">
        <v>17.70724191063174</v>
      </c>
      <c r="V15" s="75">
        <v>20.511627906976745</v>
      </c>
      <c r="W15" s="76">
        <v>17.664000000000001</v>
      </c>
      <c r="X15" s="76">
        <v>13.39344262295082</v>
      </c>
      <c r="Y15" s="76">
        <v>17.361538461538462</v>
      </c>
      <c r="Z15" s="75">
        <v>20.606837606837608</v>
      </c>
      <c r="AA15" s="59"/>
    </row>
    <row r="16" spans="1:27" s="80" customFormat="1" ht="17.100000000000001" customHeight="1" x14ac:dyDescent="0.25">
      <c r="A16" s="57">
        <v>171013</v>
      </c>
      <c r="B16" s="57" t="s">
        <v>277</v>
      </c>
      <c r="C16" s="58" t="s">
        <v>240</v>
      </c>
      <c r="D16" s="74">
        <v>1</v>
      </c>
      <c r="E16" s="120">
        <v>11201</v>
      </c>
      <c r="F16" s="120">
        <v>998</v>
      </c>
      <c r="G16" s="59"/>
      <c r="H16" s="74">
        <v>8</v>
      </c>
      <c r="I16" s="109">
        <v>1275.375</v>
      </c>
      <c r="J16" s="74">
        <v>9</v>
      </c>
      <c r="K16" s="109">
        <v>1244.5555555555557</v>
      </c>
      <c r="L16" s="74">
        <v>1</v>
      </c>
      <c r="M16" s="74">
        <v>0</v>
      </c>
      <c r="N16" s="59"/>
      <c r="O16" s="76">
        <v>34.720379146919434</v>
      </c>
      <c r="P16" s="76">
        <v>31.677083333333332</v>
      </c>
      <c r="Q16" s="76">
        <v>30.245647969052225</v>
      </c>
      <c r="R16" s="75">
        <v>36.273781902552201</v>
      </c>
      <c r="S16" s="76">
        <v>16.136178861788618</v>
      </c>
      <c r="T16" s="76">
        <v>12.629001883239171</v>
      </c>
      <c r="U16" s="76">
        <v>11.790035587188612</v>
      </c>
      <c r="V16" s="75">
        <v>13.704761904761904</v>
      </c>
      <c r="W16" s="76">
        <v>20.634920634920636</v>
      </c>
      <c r="X16" s="76">
        <v>14.483870967741936</v>
      </c>
      <c r="Y16" s="76">
        <v>20.575757575757574</v>
      </c>
      <c r="Z16" s="75">
        <v>23.932203389830509</v>
      </c>
      <c r="AA16" s="59"/>
    </row>
    <row r="17" spans="1:145" s="80" customFormat="1" ht="17.100000000000001" customHeight="1" x14ac:dyDescent="0.25">
      <c r="A17" s="57">
        <v>171014</v>
      </c>
      <c r="B17" s="57" t="s">
        <v>277</v>
      </c>
      <c r="C17" s="58" t="s">
        <v>241</v>
      </c>
      <c r="D17" s="74">
        <v>1</v>
      </c>
      <c r="E17" s="120">
        <v>11179</v>
      </c>
      <c r="F17" s="120">
        <v>785</v>
      </c>
      <c r="G17" s="59"/>
      <c r="H17" s="74">
        <v>8</v>
      </c>
      <c r="I17" s="109">
        <v>1299.25</v>
      </c>
      <c r="J17" s="74">
        <v>9</v>
      </c>
      <c r="K17" s="109">
        <v>1242.1111111111111</v>
      </c>
      <c r="L17" s="74">
        <v>1</v>
      </c>
      <c r="M17" s="74">
        <v>0</v>
      </c>
      <c r="N17" s="59"/>
      <c r="O17" s="76">
        <v>29.226966292134833</v>
      </c>
      <c r="P17" s="76">
        <v>29.591006423982869</v>
      </c>
      <c r="Q17" s="76">
        <v>37.308868501529055</v>
      </c>
      <c r="R17" s="75">
        <v>35.075609756097563</v>
      </c>
      <c r="S17" s="76">
        <v>17.520220588235293</v>
      </c>
      <c r="T17" s="76">
        <v>13.313645621181262</v>
      </c>
      <c r="U17" s="76">
        <v>16.510080645161292</v>
      </c>
      <c r="V17" s="75">
        <v>20.20392156862745</v>
      </c>
      <c r="W17" s="76">
        <v>17.571428571428573</v>
      </c>
      <c r="X17" s="76">
        <v>16.096774193548388</v>
      </c>
      <c r="Y17" s="76">
        <v>16.396825396825395</v>
      </c>
      <c r="Z17" s="75">
        <v>27.298245614035089</v>
      </c>
      <c r="AA17" s="59"/>
    </row>
    <row r="18" spans="1:145" s="80" customFormat="1" ht="17.100000000000001" customHeight="1" x14ac:dyDescent="0.25">
      <c r="A18" s="57">
        <v>171015</v>
      </c>
      <c r="B18" s="57" t="s">
        <v>276</v>
      </c>
      <c r="C18" s="58" t="s">
        <v>242</v>
      </c>
      <c r="D18" s="74">
        <v>28</v>
      </c>
      <c r="E18" s="120">
        <v>9467</v>
      </c>
      <c r="F18" s="120">
        <v>905</v>
      </c>
      <c r="G18" s="59"/>
      <c r="H18" s="74">
        <v>12</v>
      </c>
      <c r="I18" s="109">
        <v>713.5</v>
      </c>
      <c r="J18" s="74">
        <v>10</v>
      </c>
      <c r="K18" s="109">
        <v>946.7</v>
      </c>
      <c r="L18" s="74">
        <v>1</v>
      </c>
      <c r="M18" s="74">
        <v>1</v>
      </c>
      <c r="N18" s="59"/>
      <c r="O18" s="76">
        <v>20.856540084388186</v>
      </c>
      <c r="P18" s="76">
        <v>17.577747989276141</v>
      </c>
      <c r="Q18" s="76">
        <v>22.997183098591549</v>
      </c>
      <c r="R18" s="75">
        <v>22.678843226788434</v>
      </c>
      <c r="S18" s="76">
        <v>11.533450704225352</v>
      </c>
      <c r="T18" s="76">
        <v>12.714795008912656</v>
      </c>
      <c r="U18" s="76">
        <v>17.03350083752094</v>
      </c>
      <c r="V18" s="75">
        <v>21.122486288848265</v>
      </c>
      <c r="W18" s="76">
        <v>16.06611570247934</v>
      </c>
      <c r="X18" s="76">
        <v>8.1025641025641022</v>
      </c>
      <c r="Y18" s="76">
        <v>14.567796610169491</v>
      </c>
      <c r="Z18" s="75">
        <v>25.65625</v>
      </c>
    </row>
    <row r="19" spans="1:145" s="80" customFormat="1" ht="17.100000000000001" customHeight="1" x14ac:dyDescent="0.25">
      <c r="A19" s="57">
        <v>171016</v>
      </c>
      <c r="B19" s="57" t="s">
        <v>276</v>
      </c>
      <c r="C19" s="58" t="s">
        <v>243</v>
      </c>
      <c r="D19" s="74">
        <v>11</v>
      </c>
      <c r="E19" s="120">
        <v>11557</v>
      </c>
      <c r="F19" s="120">
        <v>1465</v>
      </c>
      <c r="G19" s="59"/>
      <c r="H19" s="74">
        <v>11</v>
      </c>
      <c r="I19" s="109">
        <v>917.4545454545455</v>
      </c>
      <c r="J19" s="74">
        <v>10</v>
      </c>
      <c r="K19" s="109">
        <v>1155.7</v>
      </c>
      <c r="L19" s="74">
        <v>1</v>
      </c>
      <c r="M19" s="74">
        <v>2</v>
      </c>
      <c r="N19" s="59"/>
      <c r="O19" s="76">
        <v>26.779661016949152</v>
      </c>
      <c r="P19" s="76">
        <v>23.995412844036696</v>
      </c>
      <c r="Q19" s="76">
        <v>28.988269794721408</v>
      </c>
      <c r="R19" s="75">
        <v>33.148026315789473</v>
      </c>
      <c r="S19" s="76">
        <v>13</v>
      </c>
      <c r="T19" s="76">
        <v>9.7636684303350965</v>
      </c>
      <c r="U19" s="76">
        <v>12.853242320819113</v>
      </c>
      <c r="V19" s="75">
        <v>19.462715105162523</v>
      </c>
      <c r="W19" s="76">
        <v>15.444444444444445</v>
      </c>
      <c r="X19" s="76">
        <v>9.0267379679144391</v>
      </c>
      <c r="Y19" s="76">
        <v>12.863157894736842</v>
      </c>
      <c r="Z19" s="75">
        <v>13.576687116564417</v>
      </c>
    </row>
    <row r="20" spans="1:145" s="80" customFormat="1" ht="17.100000000000001" customHeight="1" x14ac:dyDescent="0.25">
      <c r="A20" s="57">
        <v>171017</v>
      </c>
      <c r="B20" s="57" t="s">
        <v>276</v>
      </c>
      <c r="C20" s="58" t="s">
        <v>244</v>
      </c>
      <c r="D20" s="74">
        <v>7</v>
      </c>
      <c r="E20" s="120">
        <v>5323</v>
      </c>
      <c r="F20" s="120">
        <v>515</v>
      </c>
      <c r="G20" s="59"/>
      <c r="H20" s="74">
        <v>6</v>
      </c>
      <c r="I20" s="109">
        <v>801.33333333333337</v>
      </c>
      <c r="J20" s="74">
        <v>6</v>
      </c>
      <c r="K20" s="109">
        <v>887.16666666666663</v>
      </c>
      <c r="L20" s="74">
        <v>0</v>
      </c>
      <c r="M20" s="74">
        <v>1</v>
      </c>
      <c r="N20" s="59"/>
      <c r="O20" s="76">
        <v>25.103448275862068</v>
      </c>
      <c r="P20" s="76">
        <v>22.672872340425531</v>
      </c>
      <c r="Q20" s="76">
        <v>25.441025641025639</v>
      </c>
      <c r="R20" s="75">
        <v>28.126074498567334</v>
      </c>
      <c r="S20" s="76">
        <v>12.125333333333334</v>
      </c>
      <c r="T20" s="76">
        <v>9.2675675675675677</v>
      </c>
      <c r="U20" s="76">
        <v>13.457142857142857</v>
      </c>
      <c r="V20" s="75">
        <v>18.36</v>
      </c>
      <c r="W20" s="76">
        <v>11.210526315789474</v>
      </c>
      <c r="X20" s="76">
        <v>7.8412698412698409</v>
      </c>
      <c r="Y20" s="76">
        <v>13.5</v>
      </c>
      <c r="Z20" s="75">
        <v>17.134615384615383</v>
      </c>
    </row>
    <row r="21" spans="1:145" s="80" customFormat="1" ht="17.100000000000001" customHeight="1" x14ac:dyDescent="0.25">
      <c r="A21" s="57">
        <v>171018</v>
      </c>
      <c r="B21" s="57" t="s">
        <v>276</v>
      </c>
      <c r="C21" s="58" t="s">
        <v>245</v>
      </c>
      <c r="D21" s="74">
        <v>10</v>
      </c>
      <c r="E21" s="120">
        <v>11640</v>
      </c>
      <c r="F21" s="120">
        <v>1398</v>
      </c>
      <c r="G21" s="59"/>
      <c r="H21" s="74">
        <v>11</v>
      </c>
      <c r="I21" s="109">
        <v>931.09090909090912</v>
      </c>
      <c r="J21" s="74">
        <v>10</v>
      </c>
      <c r="K21" s="109">
        <v>1164</v>
      </c>
      <c r="L21" s="74">
        <v>1</v>
      </c>
      <c r="M21" s="74">
        <v>1</v>
      </c>
      <c r="N21" s="59"/>
      <c r="O21" s="76">
        <v>29.270967741935483</v>
      </c>
      <c r="P21" s="76">
        <v>26.904173106646059</v>
      </c>
      <c r="Q21" s="76">
        <v>34.596153846153847</v>
      </c>
      <c r="R21" s="75">
        <v>35.094570928196148</v>
      </c>
      <c r="S21" s="76">
        <v>12.884210526315789</v>
      </c>
      <c r="T21" s="76">
        <v>9.9117647058823533</v>
      </c>
      <c r="U21" s="76">
        <v>17.198943661971832</v>
      </c>
      <c r="V21" s="75">
        <v>25.1635687732342</v>
      </c>
      <c r="W21" s="76">
        <v>18.047619047619047</v>
      </c>
      <c r="X21" s="76">
        <v>12.317073170731707</v>
      </c>
      <c r="Y21" s="76">
        <v>16.108527131782946</v>
      </c>
      <c r="Z21" s="75">
        <v>18.778761061946902</v>
      </c>
    </row>
    <row r="22" spans="1:145" s="80" customFormat="1" ht="17.100000000000001" customHeight="1" x14ac:dyDescent="0.25">
      <c r="A22" s="57">
        <v>171019</v>
      </c>
      <c r="B22" s="57" t="s">
        <v>276</v>
      </c>
      <c r="C22" s="58" t="s">
        <v>246</v>
      </c>
      <c r="D22" s="74">
        <v>6</v>
      </c>
      <c r="E22" s="120">
        <v>2771</v>
      </c>
      <c r="F22" s="120">
        <v>186</v>
      </c>
      <c r="G22" s="59"/>
      <c r="H22" s="74">
        <v>5</v>
      </c>
      <c r="I22" s="109">
        <v>517</v>
      </c>
      <c r="J22" s="74">
        <v>4</v>
      </c>
      <c r="K22" s="109">
        <v>692.75</v>
      </c>
      <c r="L22" s="74">
        <v>0</v>
      </c>
      <c r="M22" s="74">
        <v>1</v>
      </c>
      <c r="N22" s="59"/>
      <c r="O22" s="76">
        <v>20.19291338582677</v>
      </c>
      <c r="P22" s="76">
        <v>14.796153846153846</v>
      </c>
      <c r="Q22" s="76">
        <v>19.777777777777779</v>
      </c>
      <c r="R22" s="75">
        <v>18.965250965250966</v>
      </c>
      <c r="S22" s="76">
        <v>15.368159203980099</v>
      </c>
      <c r="T22" s="76">
        <v>10.985148514851485</v>
      </c>
      <c r="U22" s="76">
        <v>15.241228070175438</v>
      </c>
      <c r="V22" s="75">
        <v>21.695</v>
      </c>
      <c r="W22" s="76">
        <v>5.2456140350877192</v>
      </c>
      <c r="X22" s="76">
        <v>5.8833333333333337</v>
      </c>
      <c r="Y22" s="76">
        <v>8.0681818181818183</v>
      </c>
      <c r="Z22" s="75">
        <v>6.8461538461538458</v>
      </c>
    </row>
    <row r="23" spans="1:145" s="80" customFormat="1" ht="17.100000000000001" customHeight="1" x14ac:dyDescent="0.25">
      <c r="A23" s="57">
        <v>171020</v>
      </c>
      <c r="B23" s="57" t="s">
        <v>276</v>
      </c>
      <c r="C23" s="58" t="s">
        <v>247</v>
      </c>
      <c r="D23" s="74">
        <v>9</v>
      </c>
      <c r="E23" s="120">
        <v>4389</v>
      </c>
      <c r="F23" s="120">
        <v>458</v>
      </c>
      <c r="G23" s="59"/>
      <c r="H23" s="74">
        <v>5</v>
      </c>
      <c r="I23" s="109">
        <v>786.2</v>
      </c>
      <c r="J23" s="74">
        <v>5</v>
      </c>
      <c r="K23" s="109">
        <v>877.8</v>
      </c>
      <c r="L23" s="74">
        <v>0</v>
      </c>
      <c r="M23" s="74">
        <v>1</v>
      </c>
      <c r="N23" s="59"/>
      <c r="O23" s="76">
        <v>24.569395017793596</v>
      </c>
      <c r="P23" s="76">
        <v>22.584313725490198</v>
      </c>
      <c r="Q23" s="76">
        <v>26.985074626865671</v>
      </c>
      <c r="R23" s="75">
        <v>34.664092664092664</v>
      </c>
      <c r="S23" s="76">
        <v>14.795275590551181</v>
      </c>
      <c r="T23" s="76">
        <v>26.244897959183675</v>
      </c>
      <c r="U23" s="76">
        <v>19.910852713178294</v>
      </c>
      <c r="V23" s="75">
        <v>23.94017094017094</v>
      </c>
      <c r="W23" s="76">
        <v>16.467741935483872</v>
      </c>
      <c r="X23" s="76">
        <v>33.387096774193552</v>
      </c>
      <c r="Y23" s="76">
        <v>11.693548387096774</v>
      </c>
      <c r="Z23" s="75">
        <v>8.3076923076923084</v>
      </c>
    </row>
    <row r="24" spans="1:145" s="80" customFormat="1" ht="17.100000000000001" customHeight="1" x14ac:dyDescent="0.25">
      <c r="A24" s="57">
        <v>171021</v>
      </c>
      <c r="B24" s="57" t="s">
        <v>276</v>
      </c>
      <c r="C24" s="58" t="s">
        <v>248</v>
      </c>
      <c r="D24" s="74">
        <v>28</v>
      </c>
      <c r="E24" s="120">
        <v>8479</v>
      </c>
      <c r="F24" s="120">
        <v>645</v>
      </c>
      <c r="G24" s="59"/>
      <c r="H24" s="74">
        <v>13</v>
      </c>
      <c r="I24" s="109">
        <v>602.61538461538464</v>
      </c>
      <c r="J24" s="74">
        <v>11</v>
      </c>
      <c r="K24" s="109">
        <v>770.81818181818187</v>
      </c>
      <c r="L24" s="74">
        <v>0</v>
      </c>
      <c r="M24" s="74">
        <v>2</v>
      </c>
      <c r="N24" s="59"/>
      <c r="O24" s="76">
        <v>24.873368146214098</v>
      </c>
      <c r="P24" s="76">
        <v>20.635153129161118</v>
      </c>
      <c r="Q24" s="76">
        <v>24.507194244604317</v>
      </c>
      <c r="R24" s="75">
        <v>25.883656509695292</v>
      </c>
      <c r="S24" s="76">
        <v>12.904984423676012</v>
      </c>
      <c r="T24" s="76">
        <v>10.849427168576105</v>
      </c>
      <c r="U24" s="76">
        <v>13.324074074074074</v>
      </c>
      <c r="V24" s="75">
        <v>20.072916666666668</v>
      </c>
      <c r="W24" s="76">
        <v>8.4827586206896548</v>
      </c>
      <c r="X24" s="76">
        <v>6.0252100840336134</v>
      </c>
      <c r="Y24" s="76">
        <v>13.022727272727273</v>
      </c>
      <c r="Z24" s="75">
        <v>11.273584905660377</v>
      </c>
    </row>
    <row r="25" spans="1:145" s="80" customFormat="1" ht="17.100000000000001" customHeight="1" x14ac:dyDescent="0.25">
      <c r="A25" s="57">
        <v>171022</v>
      </c>
      <c r="B25" s="57" t="s">
        <v>277</v>
      </c>
      <c r="C25" s="58" t="s">
        <v>249</v>
      </c>
      <c r="D25" s="74">
        <v>1</v>
      </c>
      <c r="E25" s="120">
        <v>20969</v>
      </c>
      <c r="F25" s="120">
        <v>2542</v>
      </c>
      <c r="G25" s="59"/>
      <c r="H25" s="74">
        <v>14</v>
      </c>
      <c r="I25" s="109">
        <v>1316.2142857142858</v>
      </c>
      <c r="J25" s="74">
        <v>15</v>
      </c>
      <c r="K25" s="109">
        <v>1397.9333333333334</v>
      </c>
      <c r="L25" s="74">
        <v>3</v>
      </c>
      <c r="M25" s="74">
        <v>0</v>
      </c>
      <c r="N25" s="59"/>
      <c r="O25" s="76">
        <v>32.973333333333336</v>
      </c>
      <c r="P25" s="76">
        <v>32.278362573099415</v>
      </c>
      <c r="Q25" s="76">
        <v>37.014823261117449</v>
      </c>
      <c r="R25" s="75">
        <v>50.51658767772512</v>
      </c>
      <c r="S25" s="76">
        <v>17.611612903225808</v>
      </c>
      <c r="T25" s="76">
        <v>11.438547486033519</v>
      </c>
      <c r="U25" s="76">
        <v>15.834677419354838</v>
      </c>
      <c r="V25" s="75">
        <v>20.408723747980613</v>
      </c>
      <c r="W25" s="76">
        <v>24.379888268156424</v>
      </c>
      <c r="X25" s="76">
        <v>18.112359550561798</v>
      </c>
      <c r="Y25" s="76">
        <v>31.354609929078013</v>
      </c>
      <c r="Z25" s="75">
        <v>31.602564102564102</v>
      </c>
    </row>
    <row r="26" spans="1:145" s="80" customFormat="1" ht="17.100000000000001" customHeight="1" x14ac:dyDescent="0.25">
      <c r="A26" s="57">
        <v>171023</v>
      </c>
      <c r="B26" s="57" t="s">
        <v>277</v>
      </c>
      <c r="C26" s="58" t="s">
        <v>250</v>
      </c>
      <c r="D26" s="74">
        <v>1</v>
      </c>
      <c r="E26" s="120">
        <v>17222</v>
      </c>
      <c r="F26" s="120">
        <v>1832</v>
      </c>
      <c r="G26" s="59"/>
      <c r="H26" s="74">
        <v>11</v>
      </c>
      <c r="I26" s="109">
        <v>1399.090909090909</v>
      </c>
      <c r="J26" s="74">
        <v>13</v>
      </c>
      <c r="K26" s="109">
        <v>1324.7692307692307</v>
      </c>
      <c r="L26" s="74">
        <v>2</v>
      </c>
      <c r="M26" s="74">
        <v>0</v>
      </c>
      <c r="N26" s="59"/>
      <c r="O26" s="76">
        <v>35.497576736672052</v>
      </c>
      <c r="P26" s="76">
        <v>38.835066864784544</v>
      </c>
      <c r="Q26" s="76">
        <v>33.642346208869817</v>
      </c>
      <c r="R26" s="75">
        <v>38.974803149606302</v>
      </c>
      <c r="S26" s="76">
        <v>15.984536082474227</v>
      </c>
      <c r="T26" s="76">
        <v>14.729655172413793</v>
      </c>
      <c r="U26" s="76">
        <v>14.122897800776197</v>
      </c>
      <c r="V26" s="75">
        <v>18.869375907111756</v>
      </c>
      <c r="W26" s="76">
        <v>20.782258064516128</v>
      </c>
      <c r="X26" s="76">
        <v>18.537190082644628</v>
      </c>
      <c r="Y26" s="76">
        <v>21.938461538461539</v>
      </c>
      <c r="Z26" s="75">
        <v>26.586206896551722</v>
      </c>
    </row>
    <row r="27" spans="1:145" s="80" customFormat="1" ht="17.100000000000001" customHeight="1" x14ac:dyDescent="0.25">
      <c r="A27" s="57">
        <v>171024</v>
      </c>
      <c r="B27" s="57" t="s">
        <v>277</v>
      </c>
      <c r="C27" s="58" t="s">
        <v>251</v>
      </c>
      <c r="D27" s="74">
        <v>1</v>
      </c>
      <c r="E27" s="120">
        <v>18234</v>
      </c>
      <c r="F27" s="120">
        <v>1680</v>
      </c>
      <c r="G27" s="59"/>
      <c r="H27" s="74">
        <v>12</v>
      </c>
      <c r="I27" s="109">
        <v>1379.5</v>
      </c>
      <c r="J27" s="74">
        <v>11</v>
      </c>
      <c r="K27" s="109">
        <v>1657.6363636363637</v>
      </c>
      <c r="L27" s="74">
        <v>2</v>
      </c>
      <c r="M27" s="74">
        <v>0</v>
      </c>
      <c r="N27" s="59"/>
      <c r="O27" s="76">
        <v>34.773940345368914</v>
      </c>
      <c r="P27" s="76">
        <v>33.998624484181569</v>
      </c>
      <c r="Q27" s="76">
        <v>40.590909090909093</v>
      </c>
      <c r="R27" s="75">
        <v>43.319845857418109</v>
      </c>
      <c r="S27" s="76">
        <v>13.024615384615384</v>
      </c>
      <c r="T27" s="76">
        <v>9.7934426229508205</v>
      </c>
      <c r="U27" s="76">
        <v>13.375661375661375</v>
      </c>
      <c r="V27" s="75">
        <v>19.737649063032368</v>
      </c>
      <c r="W27" s="76">
        <v>16</v>
      </c>
      <c r="X27" s="76">
        <v>13.926229508196721</v>
      </c>
      <c r="Y27" s="76">
        <v>20.677083333333332</v>
      </c>
      <c r="Z27" s="75">
        <v>25.283783783783782</v>
      </c>
    </row>
    <row r="28" spans="1:145" s="80" customFormat="1" ht="17.100000000000001" customHeight="1" x14ac:dyDescent="0.25">
      <c r="A28" s="57">
        <v>171025</v>
      </c>
      <c r="B28" s="57" t="s">
        <v>276</v>
      </c>
      <c r="C28" s="58" t="s">
        <v>252</v>
      </c>
      <c r="D28" s="74">
        <v>5</v>
      </c>
      <c r="E28" s="120">
        <v>8773</v>
      </c>
      <c r="F28" s="120">
        <v>1403</v>
      </c>
      <c r="G28" s="59"/>
      <c r="H28" s="74">
        <v>6</v>
      </c>
      <c r="I28" s="109">
        <v>1228.3333333333333</v>
      </c>
      <c r="J28" s="74">
        <v>6</v>
      </c>
      <c r="K28" s="109">
        <v>1462.1666666666667</v>
      </c>
      <c r="L28" s="74">
        <v>0</v>
      </c>
      <c r="M28" s="74">
        <v>2</v>
      </c>
      <c r="N28" s="59"/>
      <c r="O28" s="76">
        <v>34.354651162790695</v>
      </c>
      <c r="P28" s="76">
        <v>32.950464396284829</v>
      </c>
      <c r="Q28" s="76">
        <v>33.145400593471813</v>
      </c>
      <c r="R28" s="75">
        <v>40.672839506172842</v>
      </c>
      <c r="S28" s="76">
        <v>15.460606060606061</v>
      </c>
      <c r="T28" s="76">
        <v>16.662613981762917</v>
      </c>
      <c r="U28" s="76">
        <v>18.756838905775076</v>
      </c>
      <c r="V28" s="75">
        <v>23.25</v>
      </c>
      <c r="W28" s="76">
        <v>20.641025641025642</v>
      </c>
      <c r="X28" s="76">
        <v>27.935185185185187</v>
      </c>
      <c r="Y28" s="76">
        <v>28.478723404255319</v>
      </c>
      <c r="Z28" s="75">
        <v>30.252525252525253</v>
      </c>
    </row>
    <row r="29" spans="1:145" s="80" customFormat="1" ht="17.100000000000001" customHeight="1" x14ac:dyDescent="0.25">
      <c r="A29" s="57">
        <v>171026</v>
      </c>
      <c r="B29" s="57" t="s">
        <v>276</v>
      </c>
      <c r="C29" s="58" t="s">
        <v>253</v>
      </c>
      <c r="D29" s="74">
        <v>9</v>
      </c>
      <c r="E29" s="120">
        <v>7480</v>
      </c>
      <c r="F29" s="120">
        <v>1060</v>
      </c>
      <c r="G29" s="59"/>
      <c r="H29" s="74">
        <v>7</v>
      </c>
      <c r="I29" s="109">
        <v>917.14285714285711</v>
      </c>
      <c r="J29" s="74">
        <v>6</v>
      </c>
      <c r="K29" s="109">
        <v>1246.6666666666667</v>
      </c>
      <c r="L29" s="74">
        <v>0</v>
      </c>
      <c r="M29" s="74">
        <v>1</v>
      </c>
      <c r="N29" s="59"/>
      <c r="O29" s="76">
        <v>24.514778325123153</v>
      </c>
      <c r="P29" s="76">
        <v>23.382775119617225</v>
      </c>
      <c r="Q29" s="76">
        <v>26.501170960187352</v>
      </c>
      <c r="R29" s="75">
        <v>31.371352785145888</v>
      </c>
      <c r="S29" s="76">
        <v>11.146706586826348</v>
      </c>
      <c r="T29" s="76">
        <v>8.5623100303951372</v>
      </c>
      <c r="U29" s="76">
        <v>12.289772727272727</v>
      </c>
      <c r="V29" s="75">
        <v>21.23076923076923</v>
      </c>
      <c r="W29" s="76">
        <v>27.682539682539684</v>
      </c>
      <c r="X29" s="76">
        <v>19.920634920634921</v>
      </c>
      <c r="Y29" s="76">
        <v>24.680555555555557</v>
      </c>
      <c r="Z29" s="75">
        <v>34.827586206896555</v>
      </c>
    </row>
    <row r="30" spans="1:145" s="69" customFormat="1" ht="17.100000000000001" customHeight="1" x14ac:dyDescent="0.25">
      <c r="C30" s="69" t="s">
        <v>292</v>
      </c>
      <c r="D30" s="70"/>
      <c r="E30" s="112"/>
      <c r="F30" s="112"/>
      <c r="G30" s="70"/>
      <c r="H30" s="70"/>
      <c r="I30" s="112"/>
      <c r="J30" s="70"/>
      <c r="K30" s="145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80"/>
      <c r="DY30" s="80"/>
      <c r="DZ30" s="80"/>
      <c r="EA30" s="80"/>
      <c r="EB30" s="80"/>
      <c r="EC30" s="80"/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0"/>
      <c r="EO30" s="80"/>
    </row>
    <row r="31" spans="1:145" s="80" customFormat="1" ht="17.100000000000001" customHeight="1" x14ac:dyDescent="0.25">
      <c r="A31" s="57"/>
      <c r="B31" s="57" t="s">
        <v>277</v>
      </c>
      <c r="C31" s="58"/>
      <c r="D31" s="59"/>
      <c r="E31" s="119">
        <v>177010</v>
      </c>
      <c r="F31" s="119">
        <v>17808</v>
      </c>
      <c r="G31" s="60"/>
      <c r="H31" s="77">
        <v>121</v>
      </c>
      <c r="I31" s="109">
        <v>1315.7190082644629</v>
      </c>
      <c r="J31" s="89">
        <v>136</v>
      </c>
      <c r="K31" s="109">
        <v>1301.5441176470588</v>
      </c>
      <c r="L31" s="74">
        <v>22</v>
      </c>
      <c r="M31" s="84">
        <v>0</v>
      </c>
      <c r="N31" s="63"/>
      <c r="O31" s="76">
        <v>33.854253335246021</v>
      </c>
      <c r="P31" s="76">
        <v>33.419079837618405</v>
      </c>
      <c r="Q31" s="76">
        <v>38.538569863871068</v>
      </c>
      <c r="R31" s="75">
        <v>41.783889340927587</v>
      </c>
      <c r="S31" s="76">
        <v>15.389285267242458</v>
      </c>
      <c r="T31" s="76">
        <v>12.434394409937887</v>
      </c>
      <c r="U31" s="76">
        <v>15.076122744633215</v>
      </c>
      <c r="V31" s="75">
        <v>19.334669061765926</v>
      </c>
      <c r="W31" s="76">
        <v>20.065548780487806</v>
      </c>
      <c r="X31" s="76">
        <v>16.165548098434005</v>
      </c>
      <c r="Y31" s="76">
        <v>22.677581863979849</v>
      </c>
      <c r="Z31" s="75">
        <v>25.451948051948051</v>
      </c>
    </row>
    <row r="32" spans="1:145" s="80" customFormat="1" ht="17.100000000000001" customHeight="1" x14ac:dyDescent="0.25">
      <c r="A32" s="57"/>
      <c r="B32" s="57" t="s">
        <v>276</v>
      </c>
      <c r="C32" s="58"/>
      <c r="D32" s="59"/>
      <c r="E32" s="119">
        <v>82300</v>
      </c>
      <c r="F32" s="119">
        <v>9343</v>
      </c>
      <c r="G32" s="60"/>
      <c r="H32" s="77">
        <v>90</v>
      </c>
      <c r="I32" s="109">
        <v>810.63333333333333</v>
      </c>
      <c r="J32" s="89">
        <v>80</v>
      </c>
      <c r="K32" s="109">
        <v>1028.75</v>
      </c>
      <c r="L32" s="74">
        <v>4</v>
      </c>
      <c r="M32" s="84">
        <v>9</v>
      </c>
      <c r="N32" s="63"/>
      <c r="O32" s="76">
        <v>25.655411923596372</v>
      </c>
      <c r="P32" s="76">
        <v>23.194241842610364</v>
      </c>
      <c r="Q32" s="76">
        <v>27.762672811059907</v>
      </c>
      <c r="R32" s="75">
        <v>29.916046319272127</v>
      </c>
      <c r="S32" s="76">
        <v>13.047418568579658</v>
      </c>
      <c r="T32" s="76">
        <v>12.182882882882883</v>
      </c>
      <c r="U32" s="76">
        <v>15.180633955709943</v>
      </c>
      <c r="V32" s="75">
        <v>21.348405521180389</v>
      </c>
      <c r="W32" s="76">
        <v>16.605</v>
      </c>
      <c r="X32" s="76">
        <v>13.458250497017893</v>
      </c>
      <c r="Y32" s="76">
        <v>16.917659804983749</v>
      </c>
      <c r="Z32" s="75">
        <v>17.860730593607308</v>
      </c>
    </row>
    <row r="33" spans="1:28" s="80" customFormat="1" ht="17.100000000000001" customHeight="1" x14ac:dyDescent="0.25">
      <c r="A33" s="57"/>
      <c r="B33" s="57" t="s">
        <v>302</v>
      </c>
      <c r="C33" s="58"/>
      <c r="D33" s="59"/>
      <c r="E33" s="119">
        <v>259310</v>
      </c>
      <c r="F33" s="119">
        <v>27151</v>
      </c>
      <c r="G33" s="64"/>
      <c r="H33" s="79">
        <v>211</v>
      </c>
      <c r="I33" s="109">
        <v>1100.2796208530806</v>
      </c>
      <c r="J33" s="74">
        <v>216</v>
      </c>
      <c r="K33" s="109">
        <v>1200.5092592592594</v>
      </c>
      <c r="L33" s="74">
        <v>26</v>
      </c>
      <c r="M33" s="84">
        <v>9</v>
      </c>
      <c r="N33" s="63"/>
      <c r="O33" s="76">
        <v>30.357906861938456</v>
      </c>
      <c r="P33" s="76">
        <v>29.191190476190478</v>
      </c>
      <c r="Q33" s="76">
        <v>33.700146564358995</v>
      </c>
      <c r="R33" s="75">
        <v>36.557326290866044</v>
      </c>
      <c r="S33" s="76">
        <v>14.543912973924172</v>
      </c>
      <c r="T33" s="76">
        <v>12.342619986850757</v>
      </c>
      <c r="U33" s="76">
        <v>15.11558324452824</v>
      </c>
      <c r="V33" s="75">
        <v>20.074394614913892</v>
      </c>
      <c r="W33" s="76">
        <v>18.568771626297579</v>
      </c>
      <c r="X33" s="76">
        <v>15.005112910097997</v>
      </c>
      <c r="Y33" s="76">
        <v>20.162724692526016</v>
      </c>
      <c r="Z33" s="75">
        <v>22.177744953225012</v>
      </c>
    </row>
    <row r="34" spans="1:28" x14ac:dyDescent="0.25">
      <c r="B34" s="28"/>
      <c r="D34" s="29"/>
      <c r="E34" s="113"/>
      <c r="F34" s="113"/>
      <c r="G34" s="29"/>
      <c r="H34" s="29"/>
      <c r="I34" s="113"/>
      <c r="J34" s="29"/>
      <c r="K34" s="146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5"/>
      <c r="AB34" s="25"/>
    </row>
    <row r="35" spans="1:28" x14ac:dyDescent="0.25">
      <c r="A35" s="25" t="str">
        <f>' Sacyl'!A43</f>
        <v>Fecha de corte : 01/01/2020</v>
      </c>
      <c r="B35" s="25"/>
      <c r="C35" s="25"/>
      <c r="D35" s="25"/>
      <c r="E35" s="114"/>
      <c r="F35" s="114"/>
      <c r="G35" s="67"/>
      <c r="H35" s="25"/>
      <c r="I35" s="114"/>
      <c r="J35" s="25"/>
      <c r="K35" s="147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x14ac:dyDescent="0.25">
      <c r="A36" s="73" t="s">
        <v>285</v>
      </c>
      <c r="B36" s="73"/>
      <c r="C36" s="73"/>
      <c r="D36" s="73"/>
      <c r="E36" s="115"/>
      <c r="F36" s="115"/>
      <c r="G36" s="73"/>
      <c r="H36" s="73"/>
      <c r="I36" s="115"/>
      <c r="J36" s="73"/>
      <c r="K36" s="148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spans="1:28" x14ac:dyDescent="0.25">
      <c r="A37" s="73" t="s">
        <v>327</v>
      </c>
      <c r="B37" s="73"/>
      <c r="C37" s="73"/>
      <c r="D37" s="73"/>
      <c r="E37" s="115"/>
      <c r="F37" s="115"/>
      <c r="G37" s="73"/>
      <c r="H37" s="73"/>
      <c r="I37" s="115"/>
      <c r="J37" s="73"/>
      <c r="K37" s="148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spans="1:28" x14ac:dyDescent="0.25">
      <c r="A38" s="73" t="s">
        <v>286</v>
      </c>
      <c r="B38" s="73"/>
      <c r="C38" s="73"/>
      <c r="D38" s="73"/>
      <c r="E38" s="115"/>
      <c r="F38" s="115"/>
      <c r="G38" s="73"/>
      <c r="H38" s="73"/>
      <c r="I38" s="115"/>
      <c r="J38" s="73"/>
      <c r="K38" s="148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spans="1:28" x14ac:dyDescent="0.25">
      <c r="A39" s="73" t="s">
        <v>326</v>
      </c>
      <c r="B39" s="73"/>
      <c r="C39" s="73"/>
      <c r="D39" s="73"/>
      <c r="E39" s="115"/>
      <c r="F39" s="115"/>
      <c r="G39" s="73"/>
      <c r="H39" s="73"/>
      <c r="I39" s="115"/>
      <c r="J39" s="73"/>
      <c r="K39" s="148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spans="1:28" x14ac:dyDescent="0.25">
      <c r="A40" s="73" t="s">
        <v>329</v>
      </c>
      <c r="B40" s="73"/>
      <c r="C40" s="73"/>
      <c r="D40" s="73"/>
      <c r="E40" s="115"/>
      <c r="F40" s="115"/>
      <c r="G40" s="73"/>
      <c r="H40" s="73"/>
      <c r="I40" s="115"/>
      <c r="J40" s="73"/>
      <c r="K40" s="148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spans="1:28" s="90" customFormat="1" ht="15" customHeight="1" x14ac:dyDescent="0.25">
      <c r="A41" s="171" t="s">
        <v>331</v>
      </c>
      <c r="B41" s="171"/>
      <c r="C41" s="171"/>
      <c r="D41" s="171"/>
      <c r="E41" s="186"/>
      <c r="F41" s="186"/>
      <c r="G41" s="171"/>
      <c r="H41" s="171"/>
      <c r="I41" s="186"/>
      <c r="J41" s="171"/>
      <c r="K41" s="186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</row>
    <row r="42" spans="1:28" ht="15" customHeight="1" x14ac:dyDescent="0.25">
      <c r="A42" s="171" t="s">
        <v>308</v>
      </c>
      <c r="B42" s="171"/>
      <c r="C42" s="171"/>
      <c r="D42" s="171"/>
      <c r="E42" s="186"/>
      <c r="F42" s="186"/>
      <c r="G42" s="171"/>
      <c r="H42" s="171"/>
      <c r="I42" s="186"/>
      <c r="J42" s="171"/>
      <c r="K42" s="186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</row>
    <row r="43" spans="1:28" x14ac:dyDescent="0.25">
      <c r="A43" s="97" t="s">
        <v>309</v>
      </c>
    </row>
    <row r="44" spans="1:28" x14ac:dyDescent="0.25">
      <c r="A44" s="97" t="s">
        <v>306</v>
      </c>
    </row>
  </sheetData>
  <mergeCells count="11">
    <mergeCell ref="A41:Z41"/>
    <mergeCell ref="A42:Z42"/>
    <mergeCell ref="W4:Z4"/>
    <mergeCell ref="A3:F3"/>
    <mergeCell ref="H3:M3"/>
    <mergeCell ref="O3:Z3"/>
    <mergeCell ref="H4:I4"/>
    <mergeCell ref="J4:K4"/>
    <mergeCell ref="L4:M4"/>
    <mergeCell ref="O4:R4"/>
    <mergeCell ref="S4:V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5" orientation="landscape" r:id="rId1"/>
  <headerFooter>
    <oddHeader>&amp;L&amp;G</oddHeader>
    <oddFooter>&amp;R&amp;G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Z210"/>
  <sheetViews>
    <sheetView showGridLines="0" zoomScale="80" zoomScaleNormal="80" workbookViewId="0">
      <selection activeCell="S36" sqref="S36"/>
    </sheetView>
  </sheetViews>
  <sheetFormatPr baseColWidth="10" defaultRowHeight="15" x14ac:dyDescent="0.25"/>
  <cols>
    <col min="1" max="1" width="10.7109375" customWidth="1"/>
    <col min="2" max="2" width="7.7109375" customWidth="1"/>
    <col min="3" max="3" width="60.7109375" customWidth="1"/>
    <col min="4" max="4" width="10.7109375" customWidth="1"/>
    <col min="5" max="6" width="10.7109375" style="110" customWidth="1"/>
    <col min="7" max="7" width="5.7109375" style="3" customWidth="1"/>
    <col min="8" max="8" width="10.7109375" customWidth="1"/>
    <col min="9" max="9" width="11.7109375" style="110" customWidth="1"/>
    <col min="10" max="10" width="9.28515625" customWidth="1"/>
    <col min="11" max="11" width="11.7109375" style="110" customWidth="1"/>
    <col min="12" max="13" width="9.28515625" customWidth="1"/>
    <col min="14" max="14" width="5.7109375" customWidth="1"/>
    <col min="15" max="26" width="9.7109375" customWidth="1"/>
    <col min="27" max="27" width="7.7109375" customWidth="1"/>
  </cols>
  <sheetData>
    <row r="1" spans="1:182" ht="21" x14ac:dyDescent="0.35">
      <c r="A1" s="48" t="s">
        <v>324</v>
      </c>
      <c r="C1" s="27"/>
    </row>
    <row r="2" spans="1:182" ht="14.45" customHeight="1" x14ac:dyDescent="0.25">
      <c r="A2" s="1"/>
      <c r="C2" s="1"/>
      <c r="D2" s="1"/>
      <c r="E2" s="116"/>
      <c r="F2" s="116"/>
      <c r="G2" s="13"/>
      <c r="H2" s="5"/>
      <c r="I2" s="111"/>
      <c r="J2" s="5"/>
    </row>
    <row r="3" spans="1:182" s="124" customFormat="1" ht="15" customHeight="1" x14ac:dyDescent="0.25">
      <c r="A3" s="174" t="s">
        <v>17</v>
      </c>
      <c r="B3" s="174"/>
      <c r="C3" s="174"/>
      <c r="D3" s="174"/>
      <c r="E3" s="175"/>
      <c r="F3" s="175"/>
      <c r="G3" s="123"/>
      <c r="H3" s="176" t="s">
        <v>19</v>
      </c>
      <c r="I3" s="177"/>
      <c r="J3" s="176"/>
      <c r="K3" s="177"/>
      <c r="L3" s="176"/>
      <c r="M3" s="176"/>
      <c r="O3" s="178" t="s">
        <v>340</v>
      </c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</row>
    <row r="4" spans="1:182" ht="33" customHeight="1" x14ac:dyDescent="0.25">
      <c r="A4" s="103"/>
      <c r="B4" s="103"/>
      <c r="C4" s="103"/>
      <c r="D4" s="103"/>
      <c r="E4" s="117"/>
      <c r="F4" s="117"/>
      <c r="G4" s="104"/>
      <c r="H4" s="179" t="s">
        <v>279</v>
      </c>
      <c r="I4" s="180"/>
      <c r="J4" s="181" t="s">
        <v>280</v>
      </c>
      <c r="K4" s="182"/>
      <c r="L4" s="183" t="s">
        <v>18</v>
      </c>
      <c r="M4" s="183"/>
      <c r="N4" s="105"/>
      <c r="O4" s="173" t="s">
        <v>279</v>
      </c>
      <c r="P4" s="173"/>
      <c r="Q4" s="173"/>
      <c r="R4" s="173"/>
      <c r="S4" s="184" t="s">
        <v>280</v>
      </c>
      <c r="T4" s="173"/>
      <c r="U4" s="173"/>
      <c r="V4" s="185"/>
      <c r="W4" s="173" t="s">
        <v>18</v>
      </c>
      <c r="X4" s="173"/>
      <c r="Y4" s="173"/>
      <c r="Z4" s="173"/>
    </row>
    <row r="5" spans="1:182" s="34" customFormat="1" ht="129.94999999999999" customHeight="1" x14ac:dyDescent="0.25">
      <c r="A5" s="98" t="s">
        <v>281</v>
      </c>
      <c r="B5" s="98" t="s">
        <v>336</v>
      </c>
      <c r="C5" s="99" t="s">
        <v>335</v>
      </c>
      <c r="D5" s="98" t="s">
        <v>310</v>
      </c>
      <c r="E5" s="118" t="s">
        <v>293</v>
      </c>
      <c r="F5" s="118" t="s">
        <v>316</v>
      </c>
      <c r="G5" s="100"/>
      <c r="H5" s="101" t="s">
        <v>289</v>
      </c>
      <c r="I5" s="125" t="s">
        <v>317</v>
      </c>
      <c r="J5" s="126" t="s">
        <v>290</v>
      </c>
      <c r="K5" s="144" t="s">
        <v>318</v>
      </c>
      <c r="L5" s="126" t="s">
        <v>304</v>
      </c>
      <c r="M5" s="98" t="s">
        <v>305</v>
      </c>
      <c r="N5" s="27"/>
      <c r="O5" s="102" t="s">
        <v>297</v>
      </c>
      <c r="P5" s="102" t="s">
        <v>298</v>
      </c>
      <c r="Q5" s="102" t="s">
        <v>299</v>
      </c>
      <c r="R5" s="102" t="s">
        <v>341</v>
      </c>
      <c r="S5" s="127" t="s">
        <v>297</v>
      </c>
      <c r="T5" s="102" t="s">
        <v>298</v>
      </c>
      <c r="U5" s="102" t="s">
        <v>299</v>
      </c>
      <c r="V5" s="102" t="s">
        <v>341</v>
      </c>
      <c r="W5" s="127" t="s">
        <v>297</v>
      </c>
      <c r="X5" s="102" t="s">
        <v>298</v>
      </c>
      <c r="Y5" s="102" t="s">
        <v>299</v>
      </c>
      <c r="Z5" s="102" t="s">
        <v>341</v>
      </c>
    </row>
    <row r="6" spans="1:182" s="25" customFormat="1" ht="17.100000000000001" customHeight="1" x14ac:dyDescent="0.25">
      <c r="A6" s="57">
        <v>171101</v>
      </c>
      <c r="B6" s="57" t="s">
        <v>277</v>
      </c>
      <c r="C6" s="58" t="s">
        <v>254</v>
      </c>
      <c r="D6" s="74">
        <v>1</v>
      </c>
      <c r="E6" s="120">
        <v>15037</v>
      </c>
      <c r="F6" s="120">
        <v>1609</v>
      </c>
      <c r="G6" s="59"/>
      <c r="H6" s="74">
        <v>10</v>
      </c>
      <c r="I6" s="109">
        <v>1342.8</v>
      </c>
      <c r="J6" s="74">
        <v>11</v>
      </c>
      <c r="K6" s="109">
        <v>1367</v>
      </c>
      <c r="L6" s="74">
        <v>2</v>
      </c>
      <c r="M6" s="74">
        <v>0</v>
      </c>
      <c r="N6" s="59"/>
      <c r="O6" s="76">
        <v>30.568881685575363</v>
      </c>
      <c r="P6" s="76">
        <v>30.204819277108435</v>
      </c>
      <c r="Q6" s="76">
        <v>41.061611374407583</v>
      </c>
      <c r="R6" s="75">
        <v>42.145922746781117</v>
      </c>
      <c r="S6" s="76">
        <v>14.615156017830609</v>
      </c>
      <c r="T6" s="76">
        <v>16.4375</v>
      </c>
      <c r="U6" s="76">
        <v>17.049365303244006</v>
      </c>
      <c r="V6" s="75">
        <v>19.669826224328595</v>
      </c>
      <c r="W6" s="76">
        <v>21.50793650793651</v>
      </c>
      <c r="X6" s="76">
        <v>18.295081967213115</v>
      </c>
      <c r="Y6" s="76">
        <v>18.977099236641223</v>
      </c>
      <c r="Z6" s="75">
        <v>23.215686274509803</v>
      </c>
      <c r="AA6" s="26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</row>
    <row r="7" spans="1:182" s="25" customFormat="1" ht="17.100000000000001" customHeight="1" x14ac:dyDescent="0.25">
      <c r="A7" s="57">
        <v>171102</v>
      </c>
      <c r="B7" s="57" t="s">
        <v>276</v>
      </c>
      <c r="C7" s="58" t="s">
        <v>255</v>
      </c>
      <c r="D7" s="74">
        <v>55</v>
      </c>
      <c r="E7" s="120">
        <v>4656</v>
      </c>
      <c r="F7" s="120">
        <v>171</v>
      </c>
      <c r="G7" s="59"/>
      <c r="H7" s="74">
        <v>12</v>
      </c>
      <c r="I7" s="109">
        <v>373.75</v>
      </c>
      <c r="J7" s="74">
        <v>10</v>
      </c>
      <c r="K7" s="109">
        <v>465.6</v>
      </c>
      <c r="L7" s="74">
        <v>0</v>
      </c>
      <c r="M7" s="74">
        <v>1</v>
      </c>
      <c r="N7" s="59"/>
      <c r="O7" s="76">
        <v>20.222222222222221</v>
      </c>
      <c r="P7" s="76">
        <v>15.036437246963562</v>
      </c>
      <c r="Q7" s="76">
        <v>19.285436893203883</v>
      </c>
      <c r="R7" s="75">
        <v>19.643776824034333</v>
      </c>
      <c r="S7" s="76">
        <v>8.784697508896798</v>
      </c>
      <c r="T7" s="76">
        <v>8.2612244897959179</v>
      </c>
      <c r="U7" s="76">
        <v>8.9978947368421061</v>
      </c>
      <c r="V7" s="75">
        <v>15.057077625570777</v>
      </c>
      <c r="W7" s="76">
        <v>9.384615384615385</v>
      </c>
      <c r="X7" s="76">
        <v>5.84</v>
      </c>
      <c r="Y7" s="76">
        <v>9.9411764705882355</v>
      </c>
      <c r="Z7" s="75">
        <v>10.611111111111111</v>
      </c>
      <c r="AA7" s="26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</row>
    <row r="8" spans="1:182" s="25" customFormat="1" ht="17.100000000000001" customHeight="1" x14ac:dyDescent="0.25">
      <c r="A8" s="57">
        <v>171103</v>
      </c>
      <c r="B8" s="57" t="s">
        <v>276</v>
      </c>
      <c r="C8" s="58" t="s">
        <v>256</v>
      </c>
      <c r="D8" s="74">
        <v>8</v>
      </c>
      <c r="E8" s="120">
        <v>539</v>
      </c>
      <c r="F8" s="120">
        <v>18</v>
      </c>
      <c r="G8" s="59"/>
      <c r="H8" s="74">
        <v>3</v>
      </c>
      <c r="I8" s="109">
        <v>173.66666666666666</v>
      </c>
      <c r="J8" s="74">
        <v>3</v>
      </c>
      <c r="K8" s="109">
        <v>179.66666666666666</v>
      </c>
      <c r="L8" s="74">
        <v>0</v>
      </c>
      <c r="M8" s="74">
        <v>1</v>
      </c>
      <c r="N8" s="59"/>
      <c r="O8" s="76">
        <v>12.21311475409836</v>
      </c>
      <c r="P8" s="76">
        <v>9.1683168316831676</v>
      </c>
      <c r="Q8" s="76">
        <v>10.725806451612904</v>
      </c>
      <c r="R8" s="75">
        <v>11.117647058823529</v>
      </c>
      <c r="S8" s="76">
        <v>5.4369747899159666</v>
      </c>
      <c r="T8" s="76">
        <v>4.97887323943662</v>
      </c>
      <c r="U8" s="76">
        <v>5.7521367521367521</v>
      </c>
      <c r="V8" s="75">
        <v>8.1707317073170724</v>
      </c>
      <c r="W8" s="76">
        <v>5</v>
      </c>
      <c r="X8" s="76">
        <v>9</v>
      </c>
      <c r="Y8" s="76">
        <v>7.5</v>
      </c>
      <c r="Z8" s="75">
        <v>3.5</v>
      </c>
      <c r="AA8" s="26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</row>
    <row r="9" spans="1:182" s="25" customFormat="1" ht="17.100000000000001" customHeight="1" x14ac:dyDescent="0.25">
      <c r="A9" s="57">
        <v>171104</v>
      </c>
      <c r="B9" s="57" t="s">
        <v>277</v>
      </c>
      <c r="C9" s="58" t="s">
        <v>257</v>
      </c>
      <c r="D9" s="74">
        <v>20</v>
      </c>
      <c r="E9" s="120">
        <v>12490</v>
      </c>
      <c r="F9" s="120">
        <v>1173</v>
      </c>
      <c r="G9" s="59"/>
      <c r="H9" s="74">
        <v>14</v>
      </c>
      <c r="I9" s="109">
        <v>808.35714285714289</v>
      </c>
      <c r="J9" s="74">
        <v>12</v>
      </c>
      <c r="K9" s="109">
        <v>1040.8333333333333</v>
      </c>
      <c r="L9" s="74">
        <v>1</v>
      </c>
      <c r="M9" s="74">
        <v>0</v>
      </c>
      <c r="N9" s="59"/>
      <c r="O9" s="76">
        <v>27.878467635402906</v>
      </c>
      <c r="P9" s="76">
        <v>26.935828877005349</v>
      </c>
      <c r="Q9" s="76">
        <v>32.459787556904402</v>
      </c>
      <c r="R9" s="75">
        <v>31.876488095238095</v>
      </c>
      <c r="S9" s="76">
        <v>11.454404945904173</v>
      </c>
      <c r="T9" s="76">
        <v>9.2225705329153609</v>
      </c>
      <c r="U9" s="76">
        <v>11.780219780219781</v>
      </c>
      <c r="V9" s="75">
        <v>19.621580547112462</v>
      </c>
      <c r="W9" s="76">
        <v>15.564516129032258</v>
      </c>
      <c r="X9" s="76">
        <v>11.426229508196721</v>
      </c>
      <c r="Y9" s="76">
        <v>14.672413793103448</v>
      </c>
      <c r="Z9" s="75">
        <v>17.827586206896552</v>
      </c>
      <c r="AA9" s="26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</row>
    <row r="10" spans="1:182" s="2" customFormat="1" ht="17.100000000000001" customHeight="1" x14ac:dyDescent="0.25">
      <c r="A10" s="57">
        <v>171105</v>
      </c>
      <c r="B10" s="57" t="s">
        <v>277</v>
      </c>
      <c r="C10" s="58" t="s">
        <v>258</v>
      </c>
      <c r="D10" s="74">
        <v>23</v>
      </c>
      <c r="E10" s="120">
        <v>14592</v>
      </c>
      <c r="F10" s="120">
        <v>1484</v>
      </c>
      <c r="G10" s="59"/>
      <c r="H10" s="74">
        <v>16</v>
      </c>
      <c r="I10" s="109">
        <v>819.25</v>
      </c>
      <c r="J10" s="74">
        <v>16</v>
      </c>
      <c r="K10" s="109">
        <v>912</v>
      </c>
      <c r="L10" s="74">
        <v>1</v>
      </c>
      <c r="M10" s="74">
        <v>1</v>
      </c>
      <c r="N10" s="59"/>
      <c r="O10" s="76">
        <v>30.63049095607235</v>
      </c>
      <c r="P10" s="76">
        <v>23.4688995215311</v>
      </c>
      <c r="Q10" s="76">
        <v>40.513274336283189</v>
      </c>
      <c r="R10" s="75">
        <v>41.275035260930892</v>
      </c>
      <c r="S10" s="76">
        <v>12.09236031927024</v>
      </c>
      <c r="T10" s="76">
        <v>9.1536491677336755</v>
      </c>
      <c r="U10" s="76">
        <v>10.653104925053533</v>
      </c>
      <c r="V10" s="75">
        <v>14.404328018223234</v>
      </c>
      <c r="W10" s="76">
        <v>28.547826086956523</v>
      </c>
      <c r="X10" s="76">
        <v>21.407079646017699</v>
      </c>
      <c r="Y10" s="76">
        <v>38.253968253968253</v>
      </c>
      <c r="Z10" s="75">
        <v>35.078651685393261</v>
      </c>
      <c r="AA10" s="26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</row>
    <row r="11" spans="1:182" s="25" customFormat="1" ht="17.100000000000001" customHeight="1" x14ac:dyDescent="0.25">
      <c r="A11" s="57">
        <v>171106</v>
      </c>
      <c r="B11" s="57" t="s">
        <v>276</v>
      </c>
      <c r="C11" s="58" t="s">
        <v>259</v>
      </c>
      <c r="D11" s="74">
        <v>20</v>
      </c>
      <c r="E11" s="120">
        <v>3065</v>
      </c>
      <c r="F11" s="120">
        <v>132</v>
      </c>
      <c r="G11" s="59"/>
      <c r="H11" s="74">
        <v>8</v>
      </c>
      <c r="I11" s="109">
        <v>366.625</v>
      </c>
      <c r="J11" s="74">
        <v>6</v>
      </c>
      <c r="K11" s="109">
        <v>510.83333333333331</v>
      </c>
      <c r="L11" s="74">
        <v>0</v>
      </c>
      <c r="M11" s="74">
        <v>1</v>
      </c>
      <c r="N11" s="59"/>
      <c r="O11" s="76">
        <v>21.122905027932962</v>
      </c>
      <c r="P11" s="76">
        <v>14.997319034852547</v>
      </c>
      <c r="Q11" s="76">
        <v>22.733552631578949</v>
      </c>
      <c r="R11" s="75">
        <v>23.67549668874172</v>
      </c>
      <c r="S11" s="76">
        <v>8.2952646239554326</v>
      </c>
      <c r="T11" s="76">
        <v>5.9601139601139606</v>
      </c>
      <c r="U11" s="76">
        <v>8.9129213483146064</v>
      </c>
      <c r="V11" s="75">
        <v>12.550595238095237</v>
      </c>
      <c r="W11" s="76">
        <v>5.5555555555555554</v>
      </c>
      <c r="X11" s="76">
        <v>5.4117647058823533</v>
      </c>
      <c r="Y11" s="76">
        <v>8</v>
      </c>
      <c r="Z11" s="75">
        <v>10</v>
      </c>
      <c r="AA11" s="26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</row>
    <row r="12" spans="1:182" s="25" customFormat="1" ht="17.100000000000001" customHeight="1" x14ac:dyDescent="0.25">
      <c r="A12" s="57">
        <v>171107</v>
      </c>
      <c r="B12" s="57" t="s">
        <v>276</v>
      </c>
      <c r="C12" s="58" t="s">
        <v>260</v>
      </c>
      <c r="D12" s="74">
        <v>18</v>
      </c>
      <c r="E12" s="120">
        <v>2999</v>
      </c>
      <c r="F12" s="120">
        <v>118</v>
      </c>
      <c r="G12" s="59"/>
      <c r="H12" s="74">
        <v>8</v>
      </c>
      <c r="I12" s="109">
        <v>360.125</v>
      </c>
      <c r="J12" s="74">
        <v>6</v>
      </c>
      <c r="K12" s="109">
        <v>499.83333333333331</v>
      </c>
      <c r="L12" s="74">
        <v>0</v>
      </c>
      <c r="M12" s="74">
        <v>1</v>
      </c>
      <c r="N12" s="59"/>
      <c r="O12" s="76">
        <v>18.136268343815512</v>
      </c>
      <c r="P12" s="76">
        <v>17.004032258064516</v>
      </c>
      <c r="Q12" s="76">
        <v>18.580459770114942</v>
      </c>
      <c r="R12" s="75">
        <v>17.479744136460553</v>
      </c>
      <c r="S12" s="76">
        <v>9.1849710982658959</v>
      </c>
      <c r="T12" s="76">
        <v>9.474006116207951</v>
      </c>
      <c r="U12" s="76">
        <v>9.437823834196891</v>
      </c>
      <c r="V12" s="75">
        <v>13.772189349112425</v>
      </c>
      <c r="W12" s="76">
        <v>12.083333333333334</v>
      </c>
      <c r="X12" s="76">
        <v>16.649999999999999</v>
      </c>
      <c r="Y12" s="76">
        <v>19.083333333333332</v>
      </c>
      <c r="Z12" s="75">
        <v>19.071428571428573</v>
      </c>
      <c r="AA12" s="26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</row>
    <row r="13" spans="1:182" s="25" customFormat="1" ht="17.100000000000001" customHeight="1" x14ac:dyDescent="0.25">
      <c r="A13" s="57">
        <v>171108</v>
      </c>
      <c r="B13" s="57" t="s">
        <v>276</v>
      </c>
      <c r="C13" s="58" t="s">
        <v>261</v>
      </c>
      <c r="D13" s="74">
        <v>16</v>
      </c>
      <c r="E13" s="120">
        <v>1144</v>
      </c>
      <c r="F13" s="120">
        <v>28</v>
      </c>
      <c r="G13" s="59"/>
      <c r="H13" s="74">
        <v>3</v>
      </c>
      <c r="I13" s="109">
        <v>372</v>
      </c>
      <c r="J13" s="74">
        <v>4</v>
      </c>
      <c r="K13" s="109">
        <v>286</v>
      </c>
      <c r="L13" s="74">
        <v>0</v>
      </c>
      <c r="M13" s="74">
        <v>1</v>
      </c>
      <c r="N13" s="59"/>
      <c r="O13" s="76">
        <v>16.403508771929825</v>
      </c>
      <c r="P13" s="76">
        <v>10.725146198830409</v>
      </c>
      <c r="Q13" s="76">
        <v>13.198830409356725</v>
      </c>
      <c r="R13" s="75">
        <v>12.684931506849315</v>
      </c>
      <c r="S13" s="76">
        <v>8.4630541871921174</v>
      </c>
      <c r="T13" s="76">
        <v>7.1767441860465118</v>
      </c>
      <c r="U13" s="76">
        <v>8.5102040816326525</v>
      </c>
      <c r="V13" s="75">
        <v>12.115789473684211</v>
      </c>
      <c r="W13" s="76">
        <v>1.8333333333333333</v>
      </c>
      <c r="X13" s="76">
        <v>1.8</v>
      </c>
      <c r="Y13" s="76">
        <v>1</v>
      </c>
      <c r="Z13" s="75">
        <v>0</v>
      </c>
      <c r="AA13" s="26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</row>
    <row r="14" spans="1:182" s="25" customFormat="1" ht="17.100000000000001" customHeight="1" x14ac:dyDescent="0.25">
      <c r="A14" s="57">
        <v>171109</v>
      </c>
      <c r="B14" s="57" t="s">
        <v>276</v>
      </c>
      <c r="C14" s="58" t="s">
        <v>262</v>
      </c>
      <c r="D14" s="74">
        <v>31</v>
      </c>
      <c r="E14" s="120">
        <v>2015</v>
      </c>
      <c r="F14" s="120">
        <v>79</v>
      </c>
      <c r="G14" s="59"/>
      <c r="H14" s="74">
        <v>6</v>
      </c>
      <c r="I14" s="109">
        <v>322.66666666666669</v>
      </c>
      <c r="J14" s="74">
        <v>5</v>
      </c>
      <c r="K14" s="109">
        <v>403</v>
      </c>
      <c r="L14" s="74">
        <v>0</v>
      </c>
      <c r="M14" s="74">
        <v>1</v>
      </c>
      <c r="N14" s="59"/>
      <c r="O14" s="76">
        <v>21.461240310077521</v>
      </c>
      <c r="P14" s="76">
        <v>17.130268199233715</v>
      </c>
      <c r="Q14" s="76">
        <v>24.431924882629108</v>
      </c>
      <c r="R14" s="75">
        <v>22.883620689655171</v>
      </c>
      <c r="S14" s="76">
        <v>7.4615384615384617</v>
      </c>
      <c r="T14" s="76">
        <v>5.4710424710424714</v>
      </c>
      <c r="U14" s="76">
        <v>8.3353658536585371</v>
      </c>
      <c r="V14" s="75">
        <v>11.124542124542124</v>
      </c>
      <c r="W14" s="76">
        <v>3.736842105263158</v>
      </c>
      <c r="X14" s="76">
        <v>3.4782608695652173</v>
      </c>
      <c r="Y14" s="76">
        <v>4.4761904761904763</v>
      </c>
      <c r="Z14" s="75">
        <v>4.2727272727272725</v>
      </c>
      <c r="AA14" s="26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</row>
    <row r="15" spans="1:182" s="25" customFormat="1" ht="17.100000000000001" customHeight="1" x14ac:dyDescent="0.25">
      <c r="A15" s="57">
        <v>171110</v>
      </c>
      <c r="B15" s="57" t="s">
        <v>276</v>
      </c>
      <c r="C15" s="58" t="s">
        <v>263</v>
      </c>
      <c r="D15" s="74">
        <v>17</v>
      </c>
      <c r="E15" s="120">
        <v>2921</v>
      </c>
      <c r="F15" s="120">
        <v>154</v>
      </c>
      <c r="G15" s="59"/>
      <c r="H15" s="74">
        <v>7</v>
      </c>
      <c r="I15" s="109">
        <v>395.28571428571428</v>
      </c>
      <c r="J15" s="74">
        <v>6</v>
      </c>
      <c r="K15" s="109">
        <v>486.83333333333331</v>
      </c>
      <c r="L15" s="74">
        <v>0</v>
      </c>
      <c r="M15" s="74">
        <v>1</v>
      </c>
      <c r="N15" s="59"/>
      <c r="O15" s="76">
        <v>24.650887573964496</v>
      </c>
      <c r="P15" s="76">
        <v>16.347290640394089</v>
      </c>
      <c r="Q15" s="76">
        <v>23.745033112582782</v>
      </c>
      <c r="R15" s="75">
        <v>25.776061776061777</v>
      </c>
      <c r="S15" s="76">
        <v>7.1423357664233578</v>
      </c>
      <c r="T15" s="76">
        <v>8.3517915309446256</v>
      </c>
      <c r="U15" s="76">
        <v>8.8166666666666664</v>
      </c>
      <c r="V15" s="75">
        <v>13.119047619047619</v>
      </c>
      <c r="W15" s="76">
        <v>14.388888888888889</v>
      </c>
      <c r="X15" s="76">
        <v>16.368421052631579</v>
      </c>
      <c r="Y15" s="76">
        <v>18.600000000000001</v>
      </c>
      <c r="Z15" s="75">
        <v>19.9375</v>
      </c>
      <c r="AA15" s="26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</row>
    <row r="16" spans="1:182" s="25" customFormat="1" ht="17.100000000000001" customHeight="1" x14ac:dyDescent="0.25">
      <c r="A16" s="57">
        <v>171111</v>
      </c>
      <c r="B16" s="57" t="s">
        <v>277</v>
      </c>
      <c r="C16" s="58" t="s">
        <v>264</v>
      </c>
      <c r="D16" s="74">
        <v>1</v>
      </c>
      <c r="E16" s="120">
        <v>16701</v>
      </c>
      <c r="F16" s="120">
        <v>2003</v>
      </c>
      <c r="G16" s="59"/>
      <c r="H16" s="74">
        <v>11</v>
      </c>
      <c r="I16" s="109">
        <v>1336.1818181818182</v>
      </c>
      <c r="J16" s="74">
        <v>12</v>
      </c>
      <c r="K16" s="109">
        <v>1391.75</v>
      </c>
      <c r="L16" s="74">
        <v>2</v>
      </c>
      <c r="M16" s="74">
        <v>0</v>
      </c>
      <c r="N16" s="59"/>
      <c r="O16" s="76">
        <v>34.418524871355061</v>
      </c>
      <c r="P16" s="76">
        <v>30.515007898894154</v>
      </c>
      <c r="Q16" s="76">
        <v>40.522633744855966</v>
      </c>
      <c r="R16" s="75">
        <v>46.341935483870969</v>
      </c>
      <c r="S16" s="76">
        <v>15.410852713178295</v>
      </c>
      <c r="T16" s="76">
        <v>10.767511177347243</v>
      </c>
      <c r="U16" s="76">
        <v>13.830455259026687</v>
      </c>
      <c r="V16" s="75">
        <v>16.161397670549086</v>
      </c>
      <c r="W16" s="76">
        <v>31.923076923076923</v>
      </c>
      <c r="X16" s="76">
        <v>28.859813084112151</v>
      </c>
      <c r="Y16" s="76">
        <v>26.5</v>
      </c>
      <c r="Z16" s="75">
        <v>26.257142857142856</v>
      </c>
      <c r="AA16" s="26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</row>
    <row r="17" spans="1:182" s="25" customFormat="1" ht="17.100000000000001" customHeight="1" x14ac:dyDescent="0.25">
      <c r="A17" s="57">
        <v>171112</v>
      </c>
      <c r="B17" s="57" t="s">
        <v>277</v>
      </c>
      <c r="C17" s="58" t="s">
        <v>265</v>
      </c>
      <c r="D17" s="74">
        <v>1</v>
      </c>
      <c r="E17" s="120">
        <v>12649</v>
      </c>
      <c r="F17" s="120">
        <v>1865</v>
      </c>
      <c r="G17" s="59"/>
      <c r="H17" s="74">
        <v>8</v>
      </c>
      <c r="I17" s="109">
        <v>1348</v>
      </c>
      <c r="J17" s="74">
        <v>10</v>
      </c>
      <c r="K17" s="109">
        <v>1264.9000000000001</v>
      </c>
      <c r="L17" s="74">
        <v>2</v>
      </c>
      <c r="M17" s="74">
        <v>0</v>
      </c>
      <c r="N17" s="59"/>
      <c r="O17" s="76">
        <v>34.486547085201792</v>
      </c>
      <c r="P17" s="76">
        <v>32.566810344827587</v>
      </c>
      <c r="Q17" s="76">
        <v>45.221288515406165</v>
      </c>
      <c r="R17" s="75">
        <v>44.534574468085104</v>
      </c>
      <c r="S17" s="76">
        <v>15.479717813051147</v>
      </c>
      <c r="T17" s="76">
        <v>12.368067226890757</v>
      </c>
      <c r="U17" s="76">
        <v>14.384015594541911</v>
      </c>
      <c r="V17" s="75">
        <v>21.735887096774192</v>
      </c>
      <c r="W17" s="76">
        <v>27.774774774774773</v>
      </c>
      <c r="X17" s="76">
        <v>16.577586206896552</v>
      </c>
      <c r="Y17" s="76">
        <v>29.076923076923077</v>
      </c>
      <c r="Z17" s="75">
        <v>27.774509803921568</v>
      </c>
      <c r="AA17" s="26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</row>
    <row r="18" spans="1:182" s="25" customFormat="1" ht="17.100000000000001" customHeight="1" x14ac:dyDescent="0.25">
      <c r="A18" s="57">
        <v>171113</v>
      </c>
      <c r="B18" s="57" t="s">
        <v>276</v>
      </c>
      <c r="C18" s="58" t="s">
        <v>266</v>
      </c>
      <c r="D18" s="74">
        <v>13</v>
      </c>
      <c r="E18" s="120">
        <v>5277</v>
      </c>
      <c r="F18" s="120">
        <v>333</v>
      </c>
      <c r="G18" s="59"/>
      <c r="H18" s="74">
        <v>10</v>
      </c>
      <c r="I18" s="109">
        <v>494.4</v>
      </c>
      <c r="J18" s="74">
        <v>9</v>
      </c>
      <c r="K18" s="109">
        <v>586.33333333333337</v>
      </c>
      <c r="L18" s="74">
        <v>0</v>
      </c>
      <c r="M18" s="74">
        <v>1</v>
      </c>
      <c r="N18" s="59"/>
      <c r="O18" s="76">
        <v>24.617647058823529</v>
      </c>
      <c r="P18" s="76">
        <v>22.263793103448275</v>
      </c>
      <c r="Q18" s="76">
        <v>22.018581081081081</v>
      </c>
      <c r="R18" s="75">
        <v>24.281632653061223</v>
      </c>
      <c r="S18" s="76">
        <v>12.511406844106464</v>
      </c>
      <c r="T18" s="76">
        <v>11.296875</v>
      </c>
      <c r="U18" s="76">
        <v>12.212692967409948</v>
      </c>
      <c r="V18" s="75">
        <v>16.400386847195357</v>
      </c>
      <c r="W18" s="76">
        <v>15.863636363636363</v>
      </c>
      <c r="X18" s="76">
        <v>17.72</v>
      </c>
      <c r="Y18" s="76">
        <v>22.588235294117649</v>
      </c>
      <c r="Z18" s="75">
        <v>25.954545454545453</v>
      </c>
      <c r="AA18" s="26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</row>
    <row r="19" spans="1:182" s="25" customFormat="1" ht="17.100000000000001" customHeight="1" x14ac:dyDescent="0.25">
      <c r="A19" s="57">
        <v>171114</v>
      </c>
      <c r="B19" s="57" t="s">
        <v>276</v>
      </c>
      <c r="C19" s="58" t="s">
        <v>267</v>
      </c>
      <c r="D19" s="74">
        <v>34</v>
      </c>
      <c r="E19" s="120">
        <v>3968</v>
      </c>
      <c r="F19" s="120">
        <v>300</v>
      </c>
      <c r="G19" s="59"/>
      <c r="H19" s="74">
        <v>10</v>
      </c>
      <c r="I19" s="109">
        <v>366.8</v>
      </c>
      <c r="J19" s="74">
        <v>9</v>
      </c>
      <c r="K19" s="109">
        <v>440.88888888888891</v>
      </c>
      <c r="L19" s="74">
        <v>0</v>
      </c>
      <c r="M19" s="74">
        <v>1</v>
      </c>
      <c r="N19" s="59"/>
      <c r="O19" s="76">
        <v>21.672169811320753</v>
      </c>
      <c r="P19" s="76">
        <v>14.855238095238095</v>
      </c>
      <c r="Q19" s="76">
        <v>25.349593495934958</v>
      </c>
      <c r="R19" s="75">
        <v>20.994535519125684</v>
      </c>
      <c r="S19" s="76">
        <v>8.5619999999999994</v>
      </c>
      <c r="T19" s="76">
        <v>9.3170254403131114</v>
      </c>
      <c r="U19" s="76">
        <v>10.34251968503937</v>
      </c>
      <c r="V19" s="75">
        <v>12.982942430703625</v>
      </c>
      <c r="W19" s="76">
        <v>11.88</v>
      </c>
      <c r="X19" s="76">
        <v>10.225806451612904</v>
      </c>
      <c r="Y19" s="76">
        <v>14.363636363636363</v>
      </c>
      <c r="Z19" s="75">
        <v>16.642857142857142</v>
      </c>
      <c r="AA19" s="26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</row>
    <row r="20" spans="1:182" s="25" customFormat="1" ht="17.100000000000001" customHeight="1" x14ac:dyDescent="0.25">
      <c r="A20" s="57">
        <v>171115</v>
      </c>
      <c r="B20" s="57" t="s">
        <v>276</v>
      </c>
      <c r="C20" s="58" t="s">
        <v>268</v>
      </c>
      <c r="D20" s="74">
        <v>43</v>
      </c>
      <c r="E20" s="120">
        <v>5196</v>
      </c>
      <c r="F20" s="120">
        <v>256</v>
      </c>
      <c r="G20" s="59"/>
      <c r="H20" s="74">
        <v>13</v>
      </c>
      <c r="I20" s="109">
        <v>380</v>
      </c>
      <c r="J20" s="74">
        <v>12</v>
      </c>
      <c r="K20" s="109">
        <v>433</v>
      </c>
      <c r="L20" s="74">
        <v>0</v>
      </c>
      <c r="M20" s="74">
        <v>1</v>
      </c>
      <c r="N20" s="59"/>
      <c r="O20" s="76">
        <v>21.652448657187993</v>
      </c>
      <c r="P20" s="76">
        <v>21.003478260869564</v>
      </c>
      <c r="Q20" s="76">
        <v>24.520599250936328</v>
      </c>
      <c r="R20" s="75">
        <v>21.098786828422877</v>
      </c>
      <c r="S20" s="76">
        <v>7.3132911392405067</v>
      </c>
      <c r="T20" s="76">
        <v>9.0364842454394694</v>
      </c>
      <c r="U20" s="76">
        <v>7.7763532763532766</v>
      </c>
      <c r="V20" s="75">
        <v>11.69701726844584</v>
      </c>
      <c r="W20" s="76">
        <v>11.85</v>
      </c>
      <c r="X20" s="76">
        <v>7.583333333333333</v>
      </c>
      <c r="Y20" s="76">
        <v>10.6</v>
      </c>
      <c r="Z20" s="75">
        <v>13.238095238095237</v>
      </c>
      <c r="AA20" s="26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</row>
    <row r="21" spans="1:182" s="25" customFormat="1" ht="17.100000000000001" customHeight="1" x14ac:dyDescent="0.25">
      <c r="A21" s="57">
        <v>171116</v>
      </c>
      <c r="B21" s="57" t="s">
        <v>276</v>
      </c>
      <c r="C21" s="58" t="s">
        <v>269</v>
      </c>
      <c r="D21" s="74">
        <v>23</v>
      </c>
      <c r="E21" s="120">
        <v>3395</v>
      </c>
      <c r="F21" s="120">
        <v>156</v>
      </c>
      <c r="G21" s="59"/>
      <c r="H21" s="74">
        <v>9</v>
      </c>
      <c r="I21" s="109">
        <v>359.88888888888891</v>
      </c>
      <c r="J21" s="74">
        <v>8</v>
      </c>
      <c r="K21" s="109">
        <v>424.375</v>
      </c>
      <c r="L21" s="74">
        <v>0</v>
      </c>
      <c r="M21" s="74">
        <v>1</v>
      </c>
      <c r="N21" s="59"/>
      <c r="O21" s="76">
        <v>17.326403326403327</v>
      </c>
      <c r="P21" s="76">
        <v>12.663306451612904</v>
      </c>
      <c r="Q21" s="76">
        <v>17.744282744282746</v>
      </c>
      <c r="R21" s="75">
        <v>17.39121338912134</v>
      </c>
      <c r="S21" s="76">
        <v>8.1911357340720219</v>
      </c>
      <c r="T21" s="76">
        <v>7.7844155844155845</v>
      </c>
      <c r="U21" s="76">
        <v>7.4309927360774815</v>
      </c>
      <c r="V21" s="75">
        <v>11.958656330749355</v>
      </c>
      <c r="W21" s="76">
        <v>8.1333333333333329</v>
      </c>
      <c r="X21" s="76">
        <v>8.615384615384615</v>
      </c>
      <c r="Y21" s="76">
        <v>10.9</v>
      </c>
      <c r="Z21" s="75">
        <v>7.2857142857142856</v>
      </c>
      <c r="AA21" s="26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</row>
    <row r="22" spans="1:182" s="25" customFormat="1" ht="17.100000000000001" customHeight="1" x14ac:dyDescent="0.25">
      <c r="A22" s="57">
        <v>171117</v>
      </c>
      <c r="B22" s="57" t="s">
        <v>277</v>
      </c>
      <c r="C22" s="58" t="s">
        <v>270</v>
      </c>
      <c r="D22" s="74">
        <v>15</v>
      </c>
      <c r="E22" s="120">
        <v>11236</v>
      </c>
      <c r="F22" s="120">
        <v>1019</v>
      </c>
      <c r="G22" s="59"/>
      <c r="H22" s="74">
        <v>13</v>
      </c>
      <c r="I22" s="109">
        <v>785.92307692307691</v>
      </c>
      <c r="J22" s="74">
        <v>12</v>
      </c>
      <c r="K22" s="109">
        <v>936.33333333333337</v>
      </c>
      <c r="L22" s="74">
        <v>1</v>
      </c>
      <c r="M22" s="74">
        <v>0</v>
      </c>
      <c r="N22" s="59"/>
      <c r="O22" s="76">
        <v>31.521367521367523</v>
      </c>
      <c r="P22" s="76">
        <v>28.189698492462313</v>
      </c>
      <c r="Q22" s="76">
        <v>27.75357142857143</v>
      </c>
      <c r="R22" s="75">
        <v>30.975206611570247</v>
      </c>
      <c r="S22" s="76">
        <v>12.338662790697674</v>
      </c>
      <c r="T22" s="76">
        <v>12.21461897356143</v>
      </c>
      <c r="U22" s="76">
        <v>12.588075880758808</v>
      </c>
      <c r="V22" s="75">
        <v>16.306990881458965</v>
      </c>
      <c r="W22" s="76">
        <v>25.841269841269842</v>
      </c>
      <c r="X22" s="76">
        <v>29.338709677419356</v>
      </c>
      <c r="Y22" s="76">
        <v>20.9</v>
      </c>
      <c r="Z22" s="75">
        <v>26.145454545454545</v>
      </c>
      <c r="AA22" s="26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</row>
    <row r="23" spans="1:182" s="25" customFormat="1" ht="17.100000000000001" customHeight="1" x14ac:dyDescent="0.25">
      <c r="A23" s="57">
        <v>171118</v>
      </c>
      <c r="B23" s="57" t="s">
        <v>276</v>
      </c>
      <c r="C23" s="58" t="s">
        <v>271</v>
      </c>
      <c r="D23" s="74">
        <v>20</v>
      </c>
      <c r="E23" s="120">
        <v>1869</v>
      </c>
      <c r="F23" s="120">
        <v>93</v>
      </c>
      <c r="G23" s="59"/>
      <c r="H23" s="74">
        <v>6</v>
      </c>
      <c r="I23" s="109">
        <v>296</v>
      </c>
      <c r="J23" s="74">
        <v>5</v>
      </c>
      <c r="K23" s="109">
        <v>373.8</v>
      </c>
      <c r="L23" s="74">
        <v>0</v>
      </c>
      <c r="M23" s="74">
        <v>1</v>
      </c>
      <c r="N23" s="59"/>
      <c r="O23" s="76">
        <v>17.965838509316772</v>
      </c>
      <c r="P23" s="76">
        <v>15.064615384615385</v>
      </c>
      <c r="Q23" s="76">
        <v>20.859649122807017</v>
      </c>
      <c r="R23" s="75">
        <v>16.801393728222997</v>
      </c>
      <c r="S23" s="76">
        <v>6.9964028776978413</v>
      </c>
      <c r="T23" s="76">
        <v>9.1304347826086953</v>
      </c>
      <c r="U23" s="76">
        <v>8.726643598615917</v>
      </c>
      <c r="V23" s="75">
        <v>9.7674418604651159</v>
      </c>
      <c r="W23" s="76">
        <v>3.7333333333333334</v>
      </c>
      <c r="X23" s="76">
        <v>3.7333333333333334</v>
      </c>
      <c r="Y23" s="76">
        <v>7.3076923076923075</v>
      </c>
      <c r="Z23" s="75">
        <v>6.4666666666666668</v>
      </c>
      <c r="AA23" s="26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</row>
    <row r="24" spans="1:182" s="25" customFormat="1" ht="17.100000000000001" customHeight="1" x14ac:dyDescent="0.25">
      <c r="A24" s="57">
        <v>171119</v>
      </c>
      <c r="B24" s="57" t="s">
        <v>276</v>
      </c>
      <c r="C24" s="58" t="s">
        <v>272</v>
      </c>
      <c r="D24" s="74">
        <v>17</v>
      </c>
      <c r="E24" s="120">
        <v>3581</v>
      </c>
      <c r="F24" s="120">
        <v>242</v>
      </c>
      <c r="G24" s="59"/>
      <c r="H24" s="74">
        <v>9</v>
      </c>
      <c r="I24" s="109">
        <v>371</v>
      </c>
      <c r="J24" s="74">
        <v>6</v>
      </c>
      <c r="K24" s="109">
        <v>596.83333333333337</v>
      </c>
      <c r="L24" s="74">
        <v>0</v>
      </c>
      <c r="M24" s="74">
        <v>1</v>
      </c>
      <c r="N24" s="59"/>
      <c r="O24" s="76">
        <v>20.673629242819842</v>
      </c>
      <c r="P24" s="76">
        <v>18.714611872146119</v>
      </c>
      <c r="Q24" s="76">
        <v>26.273224043715846</v>
      </c>
      <c r="R24" s="75">
        <v>25.23607427055703</v>
      </c>
      <c r="S24" s="76">
        <v>8.882539682539683</v>
      </c>
      <c r="T24" s="76">
        <v>7.0366300366300365</v>
      </c>
      <c r="U24" s="76">
        <v>9.9176829268292686</v>
      </c>
      <c r="V24" s="75">
        <v>16.402597402597401</v>
      </c>
      <c r="W24" s="76">
        <v>7.8636363636363633</v>
      </c>
      <c r="X24" s="76">
        <v>8</v>
      </c>
      <c r="Y24" s="76">
        <v>7.7857142857142856</v>
      </c>
      <c r="Z24" s="75">
        <v>12.222222222222221</v>
      </c>
      <c r="AA24" s="26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</row>
    <row r="25" spans="1:182" s="25" customFormat="1" ht="17.100000000000001" customHeight="1" x14ac:dyDescent="0.25">
      <c r="A25" s="57">
        <v>171120</v>
      </c>
      <c r="B25" s="57" t="s">
        <v>277</v>
      </c>
      <c r="C25" s="58" t="s">
        <v>273</v>
      </c>
      <c r="D25" s="74">
        <v>1</v>
      </c>
      <c r="E25" s="120">
        <v>20467</v>
      </c>
      <c r="F25" s="120">
        <v>2001</v>
      </c>
      <c r="G25" s="59"/>
      <c r="H25" s="74">
        <v>13</v>
      </c>
      <c r="I25" s="109">
        <v>1420.4615384615386</v>
      </c>
      <c r="J25" s="74">
        <v>15</v>
      </c>
      <c r="K25" s="109">
        <v>1364.4666666666667</v>
      </c>
      <c r="L25" s="74">
        <v>3</v>
      </c>
      <c r="M25" s="74">
        <v>0</v>
      </c>
      <c r="N25" s="59"/>
      <c r="O25" s="76">
        <v>32.342500000000001</v>
      </c>
      <c r="P25" s="76">
        <v>32.02310654685494</v>
      </c>
      <c r="Q25" s="76">
        <v>33.850515463917525</v>
      </c>
      <c r="R25" s="75">
        <v>36.107648725212464</v>
      </c>
      <c r="S25" s="76">
        <v>12.017003188097767</v>
      </c>
      <c r="T25" s="76">
        <v>10.633333333333333</v>
      </c>
      <c r="U25" s="76">
        <v>13.542046605876394</v>
      </c>
      <c r="V25" s="75">
        <v>15.454648526077097</v>
      </c>
      <c r="W25" s="76">
        <v>17.835978835978835</v>
      </c>
      <c r="X25" s="76">
        <v>12.104395604395604</v>
      </c>
      <c r="Y25" s="76">
        <v>17.111111111111111</v>
      </c>
      <c r="Z25" s="75">
        <v>20.245398773006134</v>
      </c>
      <c r="AA25" s="26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</row>
    <row r="26" spans="1:182" s="25" customFormat="1" ht="17.100000000000001" customHeight="1" x14ac:dyDescent="0.25">
      <c r="A26" s="57">
        <v>171121</v>
      </c>
      <c r="B26" s="57" t="s">
        <v>276</v>
      </c>
      <c r="C26" s="58" t="s">
        <v>274</v>
      </c>
      <c r="D26" s="74">
        <v>31</v>
      </c>
      <c r="E26" s="120">
        <v>7137</v>
      </c>
      <c r="F26" s="120">
        <v>290</v>
      </c>
      <c r="G26" s="59"/>
      <c r="H26" s="74">
        <v>13</v>
      </c>
      <c r="I26" s="109">
        <v>526.69230769230774</v>
      </c>
      <c r="J26" s="74">
        <v>11</v>
      </c>
      <c r="K26" s="109">
        <v>648.81818181818187</v>
      </c>
      <c r="L26" s="74">
        <v>0</v>
      </c>
      <c r="M26" s="74">
        <v>1</v>
      </c>
      <c r="N26" s="59"/>
      <c r="O26" s="76">
        <v>21.766433566433566</v>
      </c>
      <c r="P26" s="76">
        <v>19.212893553223388</v>
      </c>
      <c r="Q26" s="76">
        <v>20.526881720430108</v>
      </c>
      <c r="R26" s="75">
        <v>22.19640179910045</v>
      </c>
      <c r="S26" s="76">
        <v>9.5041050903119864</v>
      </c>
      <c r="T26" s="76">
        <v>7.1472172351885099</v>
      </c>
      <c r="U26" s="76">
        <v>7.774193548387097</v>
      </c>
      <c r="V26" s="75">
        <v>13.812280701754386</v>
      </c>
      <c r="W26" s="76">
        <v>5.8648648648648649</v>
      </c>
      <c r="X26" s="76">
        <v>6.1034482758620694</v>
      </c>
      <c r="Y26" s="76">
        <v>3.6666666666666665</v>
      </c>
      <c r="Z26" s="75">
        <v>0</v>
      </c>
      <c r="AA26" s="26"/>
      <c r="AB26" s="43"/>
      <c r="AC26" s="43"/>
      <c r="AD26" s="43"/>
      <c r="AE26" s="108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</row>
    <row r="27" spans="1:182" s="25" customFormat="1" ht="17.100000000000001" customHeight="1" x14ac:dyDescent="0.25">
      <c r="A27" s="57">
        <v>171122</v>
      </c>
      <c r="B27" s="57" t="s">
        <v>276</v>
      </c>
      <c r="C27" s="58" t="s">
        <v>275</v>
      </c>
      <c r="D27" s="74">
        <v>23</v>
      </c>
      <c r="E27" s="120">
        <v>7837</v>
      </c>
      <c r="F27" s="120">
        <v>399</v>
      </c>
      <c r="G27" s="59"/>
      <c r="H27" s="74">
        <v>11</v>
      </c>
      <c r="I27" s="109">
        <v>676.18181818181813</v>
      </c>
      <c r="J27" s="74">
        <v>9</v>
      </c>
      <c r="K27" s="109">
        <v>870.77777777777783</v>
      </c>
      <c r="L27" s="74">
        <v>0</v>
      </c>
      <c r="M27" s="74">
        <v>1</v>
      </c>
      <c r="N27" s="59"/>
      <c r="O27" s="76">
        <v>28.609348914858096</v>
      </c>
      <c r="P27" s="76">
        <v>28.570945945945947</v>
      </c>
      <c r="Q27" s="76">
        <v>25.341346153846153</v>
      </c>
      <c r="R27" s="75">
        <v>33.029411764705884</v>
      </c>
      <c r="S27" s="76">
        <v>10.015503875968992</v>
      </c>
      <c r="T27" s="76">
        <v>7.8326771653543306</v>
      </c>
      <c r="U27" s="76">
        <v>11.597765363128492</v>
      </c>
      <c r="V27" s="75">
        <v>15.009842519685039</v>
      </c>
      <c r="W27" s="76">
        <v>6.5116279069767442</v>
      </c>
      <c r="X27" s="76">
        <v>8.4035087719298254</v>
      </c>
      <c r="Y27" s="76">
        <v>8</v>
      </c>
      <c r="Z27" s="75">
        <v>1</v>
      </c>
      <c r="AA27" s="26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</row>
    <row r="28" spans="1:182" s="94" customFormat="1" ht="17.100000000000001" customHeight="1" x14ac:dyDescent="0.25">
      <c r="A28" s="69"/>
      <c r="B28" s="69"/>
      <c r="C28" s="69" t="s">
        <v>14</v>
      </c>
      <c r="D28" s="70"/>
      <c r="E28" s="112"/>
      <c r="F28" s="112"/>
      <c r="G28" s="70"/>
      <c r="H28" s="70"/>
      <c r="I28" s="112"/>
      <c r="J28" s="70"/>
      <c r="K28" s="145"/>
      <c r="L28" s="70"/>
      <c r="M28" s="70"/>
      <c r="N28" s="70"/>
      <c r="O28" s="70"/>
      <c r="P28" s="70"/>
      <c r="Q28" s="70"/>
      <c r="R28" s="161"/>
      <c r="S28" s="70"/>
      <c r="T28" s="70"/>
      <c r="U28" s="70"/>
      <c r="V28" s="70"/>
      <c r="W28" s="70"/>
      <c r="X28" s="70"/>
      <c r="Y28" s="70"/>
      <c r="Z28" s="70"/>
      <c r="AA28" s="46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</row>
    <row r="29" spans="1:182" s="25" customFormat="1" ht="17.100000000000001" customHeight="1" x14ac:dyDescent="0.25">
      <c r="A29" s="57"/>
      <c r="B29" s="57" t="s">
        <v>277</v>
      </c>
      <c r="C29" s="58"/>
      <c r="D29" s="59"/>
      <c r="E29" s="119">
        <v>103172</v>
      </c>
      <c r="F29" s="119">
        <v>11154</v>
      </c>
      <c r="G29" s="61"/>
      <c r="H29" s="89">
        <v>85</v>
      </c>
      <c r="I29" s="109">
        <v>1082.5647058823529</v>
      </c>
      <c r="J29" s="89">
        <v>88</v>
      </c>
      <c r="K29" s="109">
        <v>1172.409090909091</v>
      </c>
      <c r="L29" s="84">
        <v>12</v>
      </c>
      <c r="M29" s="84">
        <v>1</v>
      </c>
      <c r="N29" s="63"/>
      <c r="O29" s="76">
        <v>31.443043385338747</v>
      </c>
      <c r="P29" s="76">
        <v>28.763489766384122</v>
      </c>
      <c r="Q29" s="76">
        <v>35.816808769792935</v>
      </c>
      <c r="R29" s="75">
        <v>38.009466019417474</v>
      </c>
      <c r="S29" s="76">
        <v>13.173084557364033</v>
      </c>
      <c r="T29" s="76">
        <v>11.42997542997543</v>
      </c>
      <c r="U29" s="76">
        <v>13.240373617994663</v>
      </c>
      <c r="V29" s="75">
        <v>17.241781106949645</v>
      </c>
      <c r="W29" s="76">
        <v>23.844155844155843</v>
      </c>
      <c r="X29" s="76">
        <v>18.847968545216251</v>
      </c>
      <c r="Y29" s="76">
        <v>22.375178316690441</v>
      </c>
      <c r="Z29" s="75">
        <v>25.002967359050444</v>
      </c>
      <c r="AA29" s="106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</row>
    <row r="30" spans="1:182" s="25" customFormat="1" ht="17.100000000000001" customHeight="1" x14ac:dyDescent="0.25">
      <c r="A30" s="57"/>
      <c r="B30" s="57" t="s">
        <v>276</v>
      </c>
      <c r="C30" s="58"/>
      <c r="D30" s="59"/>
      <c r="E30" s="119">
        <v>55599</v>
      </c>
      <c r="F30" s="119">
        <v>2769</v>
      </c>
      <c r="G30" s="61"/>
      <c r="H30" s="89">
        <v>128</v>
      </c>
      <c r="I30" s="109">
        <v>412.734375</v>
      </c>
      <c r="J30" s="89">
        <v>109</v>
      </c>
      <c r="K30" s="109">
        <v>510.08256880733944</v>
      </c>
      <c r="L30" s="84">
        <v>0</v>
      </c>
      <c r="M30" s="84">
        <v>5</v>
      </c>
      <c r="N30" s="63"/>
      <c r="O30" s="76">
        <v>21.435993740219093</v>
      </c>
      <c r="P30" s="76">
        <v>18.033230769230769</v>
      </c>
      <c r="Q30" s="76">
        <v>21.667425968109338</v>
      </c>
      <c r="R30" s="75">
        <v>21.980388753904894</v>
      </c>
      <c r="S30" s="76">
        <v>8.7904908500085508</v>
      </c>
      <c r="T30" s="76">
        <v>8.1982155353393988</v>
      </c>
      <c r="U30" s="76">
        <v>9.2106549364613883</v>
      </c>
      <c r="V30" s="75">
        <v>13.353675945753034</v>
      </c>
      <c r="W30" s="76">
        <v>8.8012820512820511</v>
      </c>
      <c r="X30" s="76">
        <v>8.8453608247422686</v>
      </c>
      <c r="Y30" s="76">
        <v>11.837004405286343</v>
      </c>
      <c r="Z30" s="75">
        <v>14.169902912621358</v>
      </c>
      <c r="AA30" s="106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</row>
    <row r="31" spans="1:182" s="25" customFormat="1" ht="17.100000000000001" customHeight="1" x14ac:dyDescent="0.25">
      <c r="A31" s="57"/>
      <c r="B31" s="57" t="s">
        <v>302</v>
      </c>
      <c r="C31" s="58"/>
      <c r="D31" s="59"/>
      <c r="E31" s="119">
        <v>158771</v>
      </c>
      <c r="F31" s="119">
        <v>13923</v>
      </c>
      <c r="G31" s="61"/>
      <c r="H31" s="89">
        <v>213</v>
      </c>
      <c r="I31" s="109">
        <v>680.03755868544602</v>
      </c>
      <c r="J31" s="89">
        <v>197</v>
      </c>
      <c r="K31" s="109">
        <v>805.94416243654825</v>
      </c>
      <c r="L31" s="84">
        <v>12</v>
      </c>
      <c r="M31" s="84">
        <v>6</v>
      </c>
      <c r="N31" s="63"/>
      <c r="O31" s="76">
        <v>25.666094498147981</v>
      </c>
      <c r="P31" s="76">
        <v>22.611361030254919</v>
      </c>
      <c r="Q31" s="76">
        <v>27.333528436250123</v>
      </c>
      <c r="R31" s="75">
        <v>28.663226067597652</v>
      </c>
      <c r="S31" s="76">
        <v>10.818925126320625</v>
      </c>
      <c r="T31" s="76">
        <v>9.6872641509433954</v>
      </c>
      <c r="U31" s="76">
        <v>11.067638791286015</v>
      </c>
      <c r="V31" s="75">
        <v>15.148703170028819</v>
      </c>
      <c r="W31" s="76">
        <v>19.506469500924215</v>
      </c>
      <c r="X31" s="76">
        <v>15.476107732406604</v>
      </c>
      <c r="Y31" s="76">
        <v>19.797413793103448</v>
      </c>
      <c r="Z31" s="75">
        <v>22.467045454545456</v>
      </c>
      <c r="AA31" s="32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</row>
    <row r="32" spans="1:182" x14ac:dyDescent="0.25">
      <c r="B32" s="28"/>
      <c r="D32" s="29"/>
      <c r="E32" s="113"/>
      <c r="F32" s="113"/>
      <c r="G32" s="29"/>
      <c r="H32" s="29"/>
      <c r="I32" s="113"/>
      <c r="J32" s="29"/>
      <c r="K32" s="146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</row>
    <row r="33" spans="1:182" x14ac:dyDescent="0.25">
      <c r="A33" s="25" t="s">
        <v>296</v>
      </c>
      <c r="B33" s="25"/>
      <c r="C33" s="25"/>
      <c r="D33" s="25"/>
      <c r="E33" s="114"/>
      <c r="F33" s="114"/>
      <c r="G33" s="67"/>
      <c r="H33" s="25"/>
      <c r="I33" s="114"/>
      <c r="J33" s="25"/>
      <c r="K33" s="147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</row>
    <row r="34" spans="1:182" x14ac:dyDescent="0.25">
      <c r="A34" s="73" t="s">
        <v>285</v>
      </c>
      <c r="B34" s="73"/>
      <c r="C34" s="73"/>
      <c r="D34" s="73"/>
      <c r="E34" s="115"/>
      <c r="F34" s="115"/>
      <c r="G34" s="73"/>
      <c r="H34" s="73"/>
      <c r="I34" s="115"/>
      <c r="J34" s="73"/>
      <c r="K34" s="148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</row>
    <row r="35" spans="1:182" x14ac:dyDescent="0.25">
      <c r="A35" s="73" t="s">
        <v>327</v>
      </c>
      <c r="B35" s="73"/>
      <c r="C35" s="73"/>
      <c r="D35" s="73"/>
      <c r="E35" s="115"/>
      <c r="F35" s="115"/>
      <c r="G35" s="73"/>
      <c r="H35" s="73"/>
      <c r="I35" s="115"/>
      <c r="J35" s="73"/>
      <c r="K35" s="148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</row>
    <row r="36" spans="1:182" x14ac:dyDescent="0.25">
      <c r="A36" s="73" t="s">
        <v>286</v>
      </c>
      <c r="B36" s="73"/>
      <c r="C36" s="73"/>
      <c r="D36" s="73"/>
      <c r="E36" s="115"/>
      <c r="F36" s="115"/>
      <c r="G36" s="73"/>
      <c r="H36" s="73"/>
      <c r="I36" s="115"/>
      <c r="J36" s="73"/>
      <c r="K36" s="148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  <c r="FE36" s="66"/>
      <c r="FF36" s="66"/>
      <c r="FG36" s="66"/>
      <c r="FH36" s="66"/>
      <c r="FI36" s="66"/>
      <c r="FJ36" s="66"/>
      <c r="FK36" s="66"/>
      <c r="FL36" s="66"/>
      <c r="FM36" s="66"/>
      <c r="FN36" s="66"/>
      <c r="FO36" s="66"/>
      <c r="FP36" s="66"/>
      <c r="FQ36" s="66"/>
      <c r="FR36" s="66"/>
      <c r="FS36" s="66"/>
      <c r="FT36" s="66"/>
      <c r="FU36" s="66"/>
      <c r="FV36" s="66"/>
      <c r="FW36" s="66"/>
      <c r="FX36" s="66"/>
      <c r="FY36" s="66"/>
      <c r="FZ36" s="66"/>
    </row>
    <row r="37" spans="1:182" x14ac:dyDescent="0.25">
      <c r="A37" s="73" t="s">
        <v>334</v>
      </c>
      <c r="B37" s="73"/>
      <c r="C37" s="73"/>
      <c r="D37" s="73"/>
      <c r="E37" s="115"/>
      <c r="F37" s="115"/>
      <c r="G37" s="73"/>
      <c r="H37" s="73"/>
      <c r="I37" s="115"/>
      <c r="J37" s="73"/>
      <c r="K37" s="148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</row>
    <row r="38" spans="1:182" x14ac:dyDescent="0.25">
      <c r="A38" s="73" t="s">
        <v>325</v>
      </c>
      <c r="B38" s="73"/>
      <c r="C38" s="73"/>
      <c r="D38" s="73"/>
      <c r="E38" s="115"/>
      <c r="F38" s="115"/>
      <c r="G38" s="73"/>
      <c r="H38" s="73"/>
      <c r="I38" s="115"/>
      <c r="J38" s="73"/>
      <c r="K38" s="148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6"/>
      <c r="FL38" s="66"/>
      <c r="FM38" s="66"/>
      <c r="FN38" s="66"/>
      <c r="FO38" s="66"/>
      <c r="FP38" s="66"/>
      <c r="FQ38" s="66"/>
      <c r="FR38" s="66"/>
      <c r="FS38" s="66"/>
      <c r="FT38" s="66"/>
      <c r="FU38" s="66"/>
      <c r="FV38" s="66"/>
      <c r="FW38" s="66"/>
      <c r="FX38" s="66"/>
      <c r="FY38" s="66"/>
      <c r="FZ38" s="66"/>
    </row>
    <row r="39" spans="1:182" s="90" customFormat="1" ht="15" customHeight="1" x14ac:dyDescent="0.25">
      <c r="A39" s="171" t="s">
        <v>331</v>
      </c>
      <c r="B39" s="171"/>
      <c r="C39" s="171"/>
      <c r="D39" s="171"/>
      <c r="E39" s="186"/>
      <c r="F39" s="186"/>
      <c r="G39" s="171"/>
      <c r="H39" s="171"/>
      <c r="I39" s="186"/>
      <c r="J39" s="171"/>
      <c r="K39" s="172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  <c r="CN39" s="107"/>
      <c r="CO39" s="107"/>
      <c r="CP39" s="107"/>
      <c r="CQ39" s="107"/>
      <c r="CR39" s="107"/>
      <c r="CS39" s="107"/>
      <c r="CT39" s="107"/>
      <c r="CU39" s="107"/>
      <c r="CV39" s="107"/>
      <c r="CW39" s="107"/>
      <c r="CX39" s="107"/>
      <c r="CY39" s="107"/>
      <c r="CZ39" s="107"/>
      <c r="DA39" s="107"/>
      <c r="DB39" s="107"/>
      <c r="DC39" s="107"/>
      <c r="DD39" s="107"/>
      <c r="DE39" s="107"/>
      <c r="DF39" s="107"/>
      <c r="DG39" s="107"/>
      <c r="DH39" s="107"/>
      <c r="DI39" s="107"/>
      <c r="DJ39" s="107"/>
      <c r="DK39" s="107"/>
      <c r="DL39" s="107"/>
      <c r="DM39" s="107"/>
      <c r="DN39" s="107"/>
      <c r="DO39" s="107"/>
      <c r="DP39" s="107"/>
      <c r="DQ39" s="107"/>
      <c r="DR39" s="107"/>
      <c r="DS39" s="107"/>
      <c r="DT39" s="107"/>
      <c r="DU39" s="107"/>
      <c r="DV39" s="107"/>
      <c r="DW39" s="107"/>
      <c r="DX39" s="107"/>
      <c r="DY39" s="107"/>
      <c r="DZ39" s="107"/>
      <c r="EA39" s="107"/>
      <c r="EB39" s="107"/>
      <c r="EC39" s="107"/>
      <c r="ED39" s="107"/>
      <c r="EE39" s="107"/>
      <c r="EF39" s="107"/>
      <c r="EG39" s="107"/>
      <c r="EH39" s="107"/>
      <c r="EI39" s="107"/>
      <c r="EJ39" s="107"/>
      <c r="EK39" s="107"/>
      <c r="EL39" s="107"/>
      <c r="EM39" s="107"/>
      <c r="EN39" s="107"/>
      <c r="EO39" s="107"/>
      <c r="EP39" s="107"/>
      <c r="EQ39" s="107"/>
      <c r="ER39" s="107"/>
      <c r="ES39" s="107"/>
      <c r="ET39" s="107"/>
      <c r="EU39" s="107"/>
      <c r="EV39" s="107"/>
      <c r="EW39" s="107"/>
      <c r="EX39" s="107"/>
      <c r="EY39" s="107"/>
      <c r="EZ39" s="107"/>
      <c r="FA39" s="107"/>
      <c r="FB39" s="107"/>
      <c r="FC39" s="107"/>
      <c r="FD39" s="107"/>
      <c r="FE39" s="107"/>
      <c r="FF39" s="107"/>
      <c r="FG39" s="107"/>
      <c r="FH39" s="107"/>
      <c r="FI39" s="107"/>
      <c r="FJ39" s="107"/>
      <c r="FK39" s="107"/>
      <c r="FL39" s="107"/>
      <c r="FM39" s="107"/>
      <c r="FN39" s="107"/>
      <c r="FO39" s="107"/>
      <c r="FP39" s="107"/>
      <c r="FQ39" s="107"/>
      <c r="FR39" s="107"/>
      <c r="FS39" s="107"/>
      <c r="FT39" s="107"/>
      <c r="FU39" s="107"/>
      <c r="FV39" s="107"/>
      <c r="FW39" s="107"/>
      <c r="FX39" s="107"/>
      <c r="FY39" s="107"/>
      <c r="FZ39" s="107"/>
    </row>
    <row r="40" spans="1:182" ht="15" customHeight="1" x14ac:dyDescent="0.25">
      <c r="A40" s="171" t="s">
        <v>308</v>
      </c>
      <c r="B40" s="171"/>
      <c r="C40" s="171"/>
      <c r="D40" s="171"/>
      <c r="E40" s="186"/>
      <c r="F40" s="186"/>
      <c r="G40" s="171"/>
      <c r="H40" s="171"/>
      <c r="I40" s="186"/>
      <c r="J40" s="171"/>
      <c r="K40" s="172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</row>
    <row r="41" spans="1:182" ht="15" customHeight="1" x14ac:dyDescent="0.25">
      <c r="A41" s="97" t="s">
        <v>309</v>
      </c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</row>
    <row r="42" spans="1:182" x14ac:dyDescent="0.25">
      <c r="A42" s="97" t="s">
        <v>306</v>
      </c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</row>
    <row r="43" spans="1:182" x14ac:dyDescent="0.25"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</row>
    <row r="44" spans="1:182" x14ac:dyDescent="0.25"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</row>
    <row r="45" spans="1:182" x14ac:dyDescent="0.25"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</row>
    <row r="46" spans="1:182" x14ac:dyDescent="0.25"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</row>
    <row r="47" spans="1:182" x14ac:dyDescent="0.25"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</row>
    <row r="48" spans="1:182" x14ac:dyDescent="0.25"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6"/>
      <c r="DE48" s="66"/>
      <c r="DF48" s="66"/>
      <c r="DG48" s="66"/>
      <c r="DH48" s="66"/>
      <c r="DI48" s="66"/>
      <c r="DJ48" s="66"/>
      <c r="DK48" s="66"/>
      <c r="DL48" s="66"/>
      <c r="DM48" s="66"/>
      <c r="DN48" s="66"/>
      <c r="DO48" s="66"/>
      <c r="DP48" s="66"/>
      <c r="DQ48" s="66"/>
      <c r="DR48" s="66"/>
      <c r="DS48" s="66"/>
      <c r="DT48" s="66"/>
      <c r="DU48" s="66"/>
      <c r="DV48" s="66"/>
      <c r="DW48" s="66"/>
      <c r="DX48" s="66"/>
      <c r="DY48" s="66"/>
      <c r="DZ48" s="66"/>
      <c r="EA48" s="66"/>
      <c r="EB48" s="66"/>
      <c r="EC48" s="66"/>
      <c r="ED48" s="66"/>
      <c r="EE48" s="66"/>
      <c r="EF48" s="66"/>
      <c r="EG48" s="66"/>
      <c r="EH48" s="66"/>
      <c r="EI48" s="66"/>
      <c r="EJ48" s="66"/>
      <c r="EK48" s="66"/>
      <c r="EL48" s="66"/>
      <c r="EM48" s="66"/>
      <c r="EN48" s="66"/>
      <c r="EO48" s="66"/>
      <c r="EP48" s="66"/>
      <c r="EQ48" s="66"/>
      <c r="ER48" s="66"/>
      <c r="ES48" s="66"/>
      <c r="ET48" s="66"/>
      <c r="EU48" s="66"/>
      <c r="EV48" s="66"/>
      <c r="EW48" s="66"/>
      <c r="EX48" s="66"/>
      <c r="EY48" s="66"/>
      <c r="EZ48" s="66"/>
      <c r="FA48" s="66"/>
      <c r="FB48" s="66"/>
      <c r="FC48" s="66"/>
      <c r="FD48" s="66"/>
      <c r="FE48" s="66"/>
      <c r="FF48" s="66"/>
      <c r="FG48" s="66"/>
      <c r="FH48" s="66"/>
      <c r="FI48" s="66"/>
      <c r="FJ48" s="66"/>
      <c r="FK48" s="66"/>
      <c r="FL48" s="66"/>
      <c r="FM48" s="66"/>
      <c r="FN48" s="66"/>
      <c r="FO48" s="66"/>
      <c r="FP48" s="66"/>
      <c r="FQ48" s="66"/>
      <c r="FR48" s="66"/>
      <c r="FS48" s="66"/>
      <c r="FT48" s="66"/>
      <c r="FU48" s="66"/>
      <c r="FV48" s="66"/>
      <c r="FW48" s="66"/>
      <c r="FX48" s="66"/>
      <c r="FY48" s="66"/>
      <c r="FZ48" s="66"/>
    </row>
    <row r="49" spans="28:182" x14ac:dyDescent="0.25"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66"/>
      <c r="EG49" s="66"/>
      <c r="EH49" s="66"/>
      <c r="EI49" s="66"/>
      <c r="EJ49" s="66"/>
      <c r="EK49" s="66"/>
      <c r="EL49" s="66"/>
      <c r="EM49" s="66"/>
      <c r="EN49" s="66"/>
      <c r="EO49" s="66"/>
      <c r="EP49" s="66"/>
      <c r="EQ49" s="66"/>
      <c r="ER49" s="66"/>
      <c r="ES49" s="66"/>
      <c r="ET49" s="66"/>
      <c r="EU49" s="66"/>
      <c r="EV49" s="66"/>
      <c r="EW49" s="66"/>
      <c r="EX49" s="66"/>
      <c r="EY49" s="66"/>
      <c r="EZ49" s="66"/>
      <c r="FA49" s="66"/>
      <c r="FB49" s="66"/>
      <c r="FC49" s="66"/>
      <c r="FD49" s="66"/>
      <c r="FE49" s="66"/>
      <c r="FF49" s="66"/>
      <c r="FG49" s="66"/>
      <c r="FH49" s="66"/>
      <c r="FI49" s="66"/>
      <c r="FJ49" s="66"/>
      <c r="FK49" s="66"/>
      <c r="FL49" s="66"/>
      <c r="FM49" s="66"/>
      <c r="FN49" s="66"/>
      <c r="FO49" s="66"/>
      <c r="FP49" s="66"/>
      <c r="FQ49" s="66"/>
      <c r="FR49" s="66"/>
      <c r="FS49" s="66"/>
      <c r="FT49" s="66"/>
      <c r="FU49" s="66"/>
      <c r="FV49" s="66"/>
      <c r="FW49" s="66"/>
      <c r="FX49" s="66"/>
      <c r="FY49" s="66"/>
      <c r="FZ49" s="66"/>
    </row>
    <row r="50" spans="28:182" x14ac:dyDescent="0.25"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66"/>
      <c r="DG50" s="66"/>
      <c r="DH50" s="66"/>
      <c r="DI50" s="66"/>
      <c r="DJ50" s="66"/>
      <c r="DK50" s="66"/>
      <c r="DL50" s="66"/>
      <c r="DM50" s="66"/>
      <c r="DN50" s="66"/>
      <c r="DO50" s="66"/>
      <c r="DP50" s="66"/>
      <c r="DQ50" s="66"/>
      <c r="DR50" s="66"/>
      <c r="DS50" s="66"/>
      <c r="DT50" s="66"/>
      <c r="DU50" s="66"/>
      <c r="DV50" s="66"/>
      <c r="DW50" s="66"/>
      <c r="DX50" s="66"/>
      <c r="DY50" s="66"/>
      <c r="DZ50" s="66"/>
      <c r="EA50" s="66"/>
      <c r="EB50" s="66"/>
      <c r="EC50" s="66"/>
      <c r="ED50" s="66"/>
      <c r="EE50" s="66"/>
      <c r="EF50" s="66"/>
      <c r="EG50" s="66"/>
      <c r="EH50" s="66"/>
      <c r="EI50" s="66"/>
      <c r="EJ50" s="66"/>
      <c r="EK50" s="66"/>
      <c r="EL50" s="66"/>
      <c r="EM50" s="66"/>
      <c r="EN50" s="66"/>
      <c r="EO50" s="66"/>
      <c r="EP50" s="66"/>
      <c r="EQ50" s="66"/>
      <c r="ER50" s="66"/>
      <c r="ES50" s="66"/>
      <c r="ET50" s="66"/>
      <c r="EU50" s="66"/>
      <c r="EV50" s="66"/>
      <c r="EW50" s="66"/>
      <c r="EX50" s="66"/>
      <c r="EY50" s="66"/>
      <c r="EZ50" s="66"/>
      <c r="FA50" s="66"/>
      <c r="FB50" s="66"/>
      <c r="FC50" s="66"/>
      <c r="FD50" s="66"/>
      <c r="FE50" s="66"/>
      <c r="FF50" s="66"/>
      <c r="FG50" s="66"/>
      <c r="FH50" s="66"/>
      <c r="FI50" s="66"/>
      <c r="FJ50" s="66"/>
      <c r="FK50" s="66"/>
      <c r="FL50" s="66"/>
      <c r="FM50" s="66"/>
      <c r="FN50" s="66"/>
      <c r="FO50" s="66"/>
      <c r="FP50" s="66"/>
      <c r="FQ50" s="66"/>
      <c r="FR50" s="66"/>
      <c r="FS50" s="66"/>
      <c r="FT50" s="66"/>
      <c r="FU50" s="66"/>
      <c r="FV50" s="66"/>
      <c r="FW50" s="66"/>
      <c r="FX50" s="66"/>
      <c r="FY50" s="66"/>
      <c r="FZ50" s="66"/>
    </row>
    <row r="51" spans="28:182" x14ac:dyDescent="0.25"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6"/>
      <c r="EO51" s="66"/>
      <c r="EP51" s="66"/>
      <c r="EQ51" s="66"/>
      <c r="ER51" s="66"/>
      <c r="ES51" s="66"/>
      <c r="ET51" s="66"/>
      <c r="EU51" s="66"/>
      <c r="EV51" s="66"/>
      <c r="EW51" s="66"/>
      <c r="EX51" s="66"/>
      <c r="EY51" s="66"/>
      <c r="EZ51" s="66"/>
      <c r="FA51" s="66"/>
      <c r="FB51" s="66"/>
      <c r="FC51" s="66"/>
      <c r="FD51" s="66"/>
      <c r="FE51" s="66"/>
      <c r="FF51" s="66"/>
      <c r="FG51" s="66"/>
      <c r="FH51" s="66"/>
      <c r="FI51" s="66"/>
      <c r="FJ51" s="66"/>
      <c r="FK51" s="66"/>
      <c r="FL51" s="66"/>
      <c r="FM51" s="66"/>
      <c r="FN51" s="66"/>
      <c r="FO51" s="66"/>
      <c r="FP51" s="66"/>
      <c r="FQ51" s="66"/>
      <c r="FR51" s="66"/>
      <c r="FS51" s="66"/>
      <c r="FT51" s="66"/>
      <c r="FU51" s="66"/>
      <c r="FV51" s="66"/>
      <c r="FW51" s="66"/>
      <c r="FX51" s="66"/>
      <c r="FY51" s="66"/>
      <c r="FZ51" s="66"/>
    </row>
    <row r="52" spans="28:182" x14ac:dyDescent="0.25"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66"/>
      <c r="DH52" s="66"/>
      <c r="DI52" s="66"/>
      <c r="DJ52" s="66"/>
      <c r="DK52" s="66"/>
      <c r="DL52" s="66"/>
      <c r="DM52" s="66"/>
      <c r="DN52" s="66"/>
      <c r="DO52" s="66"/>
      <c r="DP52" s="66"/>
      <c r="DQ52" s="66"/>
      <c r="DR52" s="66"/>
      <c r="DS52" s="66"/>
      <c r="DT52" s="66"/>
      <c r="DU52" s="66"/>
      <c r="DV52" s="66"/>
      <c r="DW52" s="66"/>
      <c r="DX52" s="66"/>
      <c r="DY52" s="66"/>
      <c r="DZ52" s="66"/>
      <c r="EA52" s="66"/>
      <c r="EB52" s="66"/>
      <c r="EC52" s="66"/>
      <c r="ED52" s="66"/>
      <c r="EE52" s="66"/>
      <c r="EF52" s="66"/>
      <c r="EG52" s="66"/>
      <c r="EH52" s="66"/>
      <c r="EI52" s="66"/>
      <c r="EJ52" s="66"/>
      <c r="EK52" s="66"/>
      <c r="EL52" s="66"/>
      <c r="EM52" s="66"/>
      <c r="EN52" s="66"/>
      <c r="EO52" s="66"/>
      <c r="EP52" s="66"/>
      <c r="EQ52" s="66"/>
      <c r="ER52" s="66"/>
      <c r="ES52" s="66"/>
      <c r="ET52" s="66"/>
      <c r="EU52" s="66"/>
      <c r="EV52" s="66"/>
      <c r="EW52" s="66"/>
      <c r="EX52" s="66"/>
      <c r="EY52" s="66"/>
      <c r="EZ52" s="66"/>
      <c r="FA52" s="66"/>
      <c r="FB52" s="66"/>
      <c r="FC52" s="66"/>
      <c r="FD52" s="66"/>
      <c r="FE52" s="66"/>
      <c r="FF52" s="66"/>
      <c r="FG52" s="66"/>
      <c r="FH52" s="66"/>
      <c r="FI52" s="66"/>
      <c r="FJ52" s="66"/>
      <c r="FK52" s="66"/>
      <c r="FL52" s="66"/>
      <c r="FM52" s="66"/>
      <c r="FN52" s="66"/>
      <c r="FO52" s="66"/>
      <c r="FP52" s="66"/>
      <c r="FQ52" s="66"/>
      <c r="FR52" s="66"/>
      <c r="FS52" s="66"/>
      <c r="FT52" s="66"/>
      <c r="FU52" s="66"/>
      <c r="FV52" s="66"/>
      <c r="FW52" s="66"/>
      <c r="FX52" s="66"/>
      <c r="FY52" s="66"/>
      <c r="FZ52" s="66"/>
    </row>
    <row r="53" spans="28:182" x14ac:dyDescent="0.25"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66"/>
      <c r="FG53" s="66"/>
      <c r="FH53" s="66"/>
      <c r="FI53" s="66"/>
      <c r="FJ53" s="66"/>
      <c r="FK53" s="66"/>
      <c r="FL53" s="66"/>
      <c r="FM53" s="66"/>
      <c r="FN53" s="66"/>
      <c r="FO53" s="66"/>
      <c r="FP53" s="66"/>
      <c r="FQ53" s="66"/>
      <c r="FR53" s="66"/>
      <c r="FS53" s="66"/>
      <c r="FT53" s="66"/>
      <c r="FU53" s="66"/>
      <c r="FV53" s="66"/>
      <c r="FW53" s="66"/>
      <c r="FX53" s="66"/>
      <c r="FY53" s="66"/>
      <c r="FZ53" s="66"/>
    </row>
    <row r="54" spans="28:182" x14ac:dyDescent="0.25"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66"/>
      <c r="FG54" s="66"/>
      <c r="FH54" s="66"/>
      <c r="FI54" s="66"/>
      <c r="FJ54" s="66"/>
      <c r="FK54" s="66"/>
      <c r="FL54" s="66"/>
      <c r="FM54" s="66"/>
      <c r="FN54" s="66"/>
      <c r="FO54" s="66"/>
      <c r="FP54" s="66"/>
      <c r="FQ54" s="66"/>
      <c r="FR54" s="66"/>
      <c r="FS54" s="66"/>
      <c r="FT54" s="66"/>
      <c r="FU54" s="66"/>
      <c r="FV54" s="66"/>
      <c r="FW54" s="66"/>
      <c r="FX54" s="66"/>
      <c r="FY54" s="66"/>
      <c r="FZ54" s="66"/>
    </row>
    <row r="55" spans="28:182" x14ac:dyDescent="0.25"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  <c r="EO55" s="66"/>
      <c r="EP55" s="66"/>
      <c r="EQ55" s="66"/>
      <c r="ER55" s="66"/>
      <c r="ES55" s="66"/>
      <c r="ET55" s="66"/>
      <c r="EU55" s="66"/>
      <c r="EV55" s="66"/>
      <c r="EW55" s="66"/>
      <c r="EX55" s="66"/>
      <c r="EY55" s="66"/>
      <c r="EZ55" s="66"/>
      <c r="FA55" s="66"/>
      <c r="FB55" s="66"/>
      <c r="FC55" s="66"/>
      <c r="FD55" s="66"/>
      <c r="FE55" s="66"/>
      <c r="FF55" s="66"/>
      <c r="FG55" s="66"/>
      <c r="FH55" s="66"/>
      <c r="FI55" s="66"/>
      <c r="FJ55" s="66"/>
      <c r="FK55" s="66"/>
      <c r="FL55" s="66"/>
      <c r="FM55" s="66"/>
      <c r="FN55" s="66"/>
      <c r="FO55" s="66"/>
      <c r="FP55" s="66"/>
      <c r="FQ55" s="66"/>
      <c r="FR55" s="66"/>
      <c r="FS55" s="66"/>
      <c r="FT55" s="66"/>
      <c r="FU55" s="66"/>
      <c r="FV55" s="66"/>
      <c r="FW55" s="66"/>
      <c r="FX55" s="66"/>
      <c r="FY55" s="66"/>
      <c r="FZ55" s="66"/>
    </row>
    <row r="56" spans="28:182" x14ac:dyDescent="0.25"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6"/>
      <c r="EM56" s="66"/>
      <c r="EN56" s="66"/>
      <c r="EO56" s="66"/>
      <c r="EP56" s="66"/>
      <c r="EQ56" s="66"/>
      <c r="ER56" s="66"/>
      <c r="ES56" s="66"/>
      <c r="ET56" s="66"/>
      <c r="EU56" s="66"/>
      <c r="EV56" s="66"/>
      <c r="EW56" s="66"/>
      <c r="EX56" s="66"/>
      <c r="EY56" s="66"/>
      <c r="EZ56" s="66"/>
      <c r="FA56" s="66"/>
      <c r="FB56" s="66"/>
      <c r="FC56" s="66"/>
      <c r="FD56" s="66"/>
      <c r="FE56" s="66"/>
      <c r="FF56" s="66"/>
      <c r="FG56" s="66"/>
      <c r="FH56" s="66"/>
      <c r="FI56" s="66"/>
      <c r="FJ56" s="66"/>
      <c r="FK56" s="66"/>
      <c r="FL56" s="66"/>
      <c r="FM56" s="66"/>
      <c r="FN56" s="66"/>
      <c r="FO56" s="66"/>
      <c r="FP56" s="66"/>
      <c r="FQ56" s="66"/>
      <c r="FR56" s="66"/>
      <c r="FS56" s="66"/>
      <c r="FT56" s="66"/>
      <c r="FU56" s="66"/>
      <c r="FV56" s="66"/>
      <c r="FW56" s="66"/>
      <c r="FX56" s="66"/>
      <c r="FY56" s="66"/>
      <c r="FZ56" s="66"/>
    </row>
    <row r="57" spans="28:182" x14ac:dyDescent="0.25"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  <c r="EN57" s="66"/>
      <c r="EO57" s="66"/>
      <c r="EP57" s="66"/>
      <c r="EQ57" s="66"/>
      <c r="ER57" s="66"/>
      <c r="ES57" s="66"/>
      <c r="ET57" s="66"/>
      <c r="EU57" s="66"/>
      <c r="EV57" s="66"/>
      <c r="EW57" s="66"/>
      <c r="EX57" s="66"/>
      <c r="EY57" s="66"/>
      <c r="EZ57" s="66"/>
      <c r="FA57" s="66"/>
      <c r="FB57" s="66"/>
      <c r="FC57" s="66"/>
      <c r="FD57" s="66"/>
      <c r="FE57" s="66"/>
      <c r="FF57" s="66"/>
      <c r="FG57" s="66"/>
      <c r="FH57" s="66"/>
      <c r="FI57" s="66"/>
      <c r="FJ57" s="66"/>
      <c r="FK57" s="66"/>
      <c r="FL57" s="66"/>
      <c r="FM57" s="66"/>
      <c r="FN57" s="66"/>
      <c r="FO57" s="66"/>
      <c r="FP57" s="66"/>
      <c r="FQ57" s="66"/>
      <c r="FR57" s="66"/>
      <c r="FS57" s="66"/>
      <c r="FT57" s="66"/>
      <c r="FU57" s="66"/>
      <c r="FV57" s="66"/>
      <c r="FW57" s="66"/>
      <c r="FX57" s="66"/>
      <c r="FY57" s="66"/>
      <c r="FZ57" s="66"/>
    </row>
    <row r="58" spans="28:182" x14ac:dyDescent="0.25"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  <c r="EO58" s="66"/>
      <c r="EP58" s="66"/>
      <c r="EQ58" s="66"/>
      <c r="ER58" s="66"/>
      <c r="ES58" s="66"/>
      <c r="ET58" s="66"/>
      <c r="EU58" s="66"/>
      <c r="EV58" s="66"/>
      <c r="EW58" s="66"/>
      <c r="EX58" s="66"/>
      <c r="EY58" s="66"/>
      <c r="EZ58" s="66"/>
      <c r="FA58" s="66"/>
      <c r="FB58" s="66"/>
      <c r="FC58" s="66"/>
      <c r="FD58" s="66"/>
      <c r="FE58" s="66"/>
      <c r="FF58" s="66"/>
      <c r="FG58" s="66"/>
      <c r="FH58" s="66"/>
      <c r="FI58" s="66"/>
      <c r="FJ58" s="66"/>
      <c r="FK58" s="66"/>
      <c r="FL58" s="66"/>
      <c r="FM58" s="66"/>
      <c r="FN58" s="66"/>
      <c r="FO58" s="66"/>
      <c r="FP58" s="66"/>
      <c r="FQ58" s="66"/>
      <c r="FR58" s="66"/>
      <c r="FS58" s="66"/>
      <c r="FT58" s="66"/>
      <c r="FU58" s="66"/>
      <c r="FV58" s="66"/>
      <c r="FW58" s="66"/>
      <c r="FX58" s="66"/>
      <c r="FY58" s="66"/>
      <c r="FZ58" s="66"/>
    </row>
    <row r="59" spans="28:182" x14ac:dyDescent="0.25"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  <c r="EO59" s="66"/>
      <c r="EP59" s="66"/>
      <c r="EQ59" s="66"/>
      <c r="ER59" s="66"/>
      <c r="ES59" s="66"/>
      <c r="ET59" s="66"/>
      <c r="EU59" s="66"/>
      <c r="EV59" s="66"/>
      <c r="EW59" s="66"/>
      <c r="EX59" s="66"/>
      <c r="EY59" s="66"/>
      <c r="EZ59" s="66"/>
      <c r="FA59" s="66"/>
      <c r="FB59" s="66"/>
      <c r="FC59" s="66"/>
      <c r="FD59" s="66"/>
      <c r="FE59" s="66"/>
      <c r="FF59" s="66"/>
      <c r="FG59" s="66"/>
      <c r="FH59" s="66"/>
      <c r="FI59" s="66"/>
      <c r="FJ59" s="66"/>
      <c r="FK59" s="66"/>
      <c r="FL59" s="66"/>
      <c r="FM59" s="66"/>
      <c r="FN59" s="66"/>
      <c r="FO59" s="66"/>
      <c r="FP59" s="66"/>
      <c r="FQ59" s="66"/>
      <c r="FR59" s="66"/>
      <c r="FS59" s="66"/>
      <c r="FT59" s="66"/>
      <c r="FU59" s="66"/>
      <c r="FV59" s="66"/>
      <c r="FW59" s="66"/>
      <c r="FX59" s="66"/>
      <c r="FY59" s="66"/>
      <c r="FZ59" s="66"/>
    </row>
    <row r="60" spans="28:182" x14ac:dyDescent="0.25"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  <c r="EN60" s="66"/>
      <c r="EO60" s="66"/>
      <c r="EP60" s="66"/>
      <c r="EQ60" s="66"/>
      <c r="ER60" s="66"/>
      <c r="ES60" s="66"/>
      <c r="ET60" s="66"/>
      <c r="EU60" s="66"/>
      <c r="EV60" s="66"/>
      <c r="EW60" s="66"/>
      <c r="EX60" s="66"/>
      <c r="EY60" s="66"/>
      <c r="EZ60" s="66"/>
      <c r="FA60" s="66"/>
      <c r="FB60" s="66"/>
      <c r="FC60" s="66"/>
      <c r="FD60" s="66"/>
      <c r="FE60" s="66"/>
      <c r="FF60" s="66"/>
      <c r="FG60" s="66"/>
      <c r="FH60" s="66"/>
      <c r="FI60" s="66"/>
      <c r="FJ60" s="66"/>
      <c r="FK60" s="66"/>
      <c r="FL60" s="66"/>
      <c r="FM60" s="66"/>
      <c r="FN60" s="66"/>
      <c r="FO60" s="66"/>
      <c r="FP60" s="66"/>
      <c r="FQ60" s="66"/>
      <c r="FR60" s="66"/>
      <c r="FS60" s="66"/>
      <c r="FT60" s="66"/>
      <c r="FU60" s="66"/>
      <c r="FV60" s="66"/>
      <c r="FW60" s="66"/>
      <c r="FX60" s="66"/>
      <c r="FY60" s="66"/>
      <c r="FZ60" s="66"/>
    </row>
    <row r="61" spans="28:182" x14ac:dyDescent="0.25"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  <c r="EO61" s="66"/>
      <c r="EP61" s="66"/>
      <c r="EQ61" s="66"/>
      <c r="ER61" s="66"/>
      <c r="ES61" s="66"/>
      <c r="ET61" s="66"/>
      <c r="EU61" s="66"/>
      <c r="EV61" s="66"/>
      <c r="EW61" s="66"/>
      <c r="EX61" s="66"/>
      <c r="EY61" s="66"/>
      <c r="EZ61" s="66"/>
      <c r="FA61" s="66"/>
      <c r="FB61" s="66"/>
      <c r="FC61" s="66"/>
      <c r="FD61" s="66"/>
      <c r="FE61" s="66"/>
      <c r="FF61" s="66"/>
      <c r="FG61" s="66"/>
      <c r="FH61" s="66"/>
      <c r="FI61" s="66"/>
      <c r="FJ61" s="66"/>
      <c r="FK61" s="66"/>
      <c r="FL61" s="66"/>
      <c r="FM61" s="66"/>
      <c r="FN61" s="66"/>
      <c r="FO61" s="66"/>
      <c r="FP61" s="66"/>
      <c r="FQ61" s="66"/>
      <c r="FR61" s="66"/>
      <c r="FS61" s="66"/>
      <c r="FT61" s="66"/>
      <c r="FU61" s="66"/>
      <c r="FV61" s="66"/>
      <c r="FW61" s="66"/>
      <c r="FX61" s="66"/>
      <c r="FY61" s="66"/>
      <c r="FZ61" s="66"/>
    </row>
    <row r="62" spans="28:182" x14ac:dyDescent="0.25"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  <c r="EO62" s="66"/>
      <c r="EP62" s="66"/>
      <c r="EQ62" s="66"/>
      <c r="ER62" s="66"/>
      <c r="ES62" s="66"/>
      <c r="ET62" s="66"/>
      <c r="EU62" s="66"/>
      <c r="EV62" s="66"/>
      <c r="EW62" s="66"/>
      <c r="EX62" s="66"/>
      <c r="EY62" s="66"/>
      <c r="EZ62" s="66"/>
      <c r="FA62" s="66"/>
      <c r="FB62" s="66"/>
      <c r="FC62" s="66"/>
      <c r="FD62" s="66"/>
      <c r="FE62" s="66"/>
      <c r="FF62" s="66"/>
      <c r="FG62" s="66"/>
      <c r="FH62" s="66"/>
      <c r="FI62" s="66"/>
      <c r="FJ62" s="66"/>
      <c r="FK62" s="66"/>
      <c r="FL62" s="66"/>
      <c r="FM62" s="66"/>
      <c r="FN62" s="66"/>
      <c r="FO62" s="66"/>
      <c r="FP62" s="66"/>
      <c r="FQ62" s="66"/>
      <c r="FR62" s="66"/>
      <c r="FS62" s="66"/>
      <c r="FT62" s="66"/>
      <c r="FU62" s="66"/>
      <c r="FV62" s="66"/>
      <c r="FW62" s="66"/>
      <c r="FX62" s="66"/>
      <c r="FY62" s="66"/>
      <c r="FZ62" s="66"/>
    </row>
    <row r="63" spans="28:182" x14ac:dyDescent="0.25"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  <c r="EO63" s="66"/>
      <c r="EP63" s="66"/>
      <c r="EQ63" s="66"/>
      <c r="ER63" s="66"/>
      <c r="ES63" s="66"/>
      <c r="ET63" s="66"/>
      <c r="EU63" s="66"/>
      <c r="EV63" s="66"/>
      <c r="EW63" s="66"/>
      <c r="EX63" s="66"/>
      <c r="EY63" s="66"/>
      <c r="EZ63" s="66"/>
      <c r="FA63" s="66"/>
      <c r="FB63" s="66"/>
      <c r="FC63" s="66"/>
      <c r="FD63" s="66"/>
      <c r="FE63" s="66"/>
      <c r="FF63" s="66"/>
      <c r="FG63" s="66"/>
      <c r="FH63" s="66"/>
      <c r="FI63" s="66"/>
      <c r="FJ63" s="66"/>
      <c r="FK63" s="66"/>
      <c r="FL63" s="66"/>
      <c r="FM63" s="66"/>
      <c r="FN63" s="66"/>
      <c r="FO63" s="66"/>
      <c r="FP63" s="66"/>
      <c r="FQ63" s="66"/>
      <c r="FR63" s="66"/>
      <c r="FS63" s="66"/>
      <c r="FT63" s="66"/>
      <c r="FU63" s="66"/>
      <c r="FV63" s="66"/>
      <c r="FW63" s="66"/>
      <c r="FX63" s="66"/>
      <c r="FY63" s="66"/>
      <c r="FZ63" s="66"/>
    </row>
    <row r="64" spans="28:182" x14ac:dyDescent="0.25"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  <c r="EO64" s="66"/>
      <c r="EP64" s="66"/>
      <c r="EQ64" s="66"/>
      <c r="ER64" s="66"/>
      <c r="ES64" s="66"/>
      <c r="ET64" s="66"/>
      <c r="EU64" s="66"/>
      <c r="EV64" s="66"/>
      <c r="EW64" s="66"/>
      <c r="EX64" s="66"/>
      <c r="EY64" s="66"/>
      <c r="EZ64" s="66"/>
      <c r="FA64" s="66"/>
      <c r="FB64" s="66"/>
      <c r="FC64" s="66"/>
      <c r="FD64" s="66"/>
      <c r="FE64" s="66"/>
      <c r="FF64" s="66"/>
      <c r="FG64" s="66"/>
      <c r="FH64" s="66"/>
      <c r="FI64" s="66"/>
      <c r="FJ64" s="66"/>
      <c r="FK64" s="66"/>
      <c r="FL64" s="66"/>
      <c r="FM64" s="66"/>
      <c r="FN64" s="66"/>
      <c r="FO64" s="66"/>
      <c r="FP64" s="66"/>
      <c r="FQ64" s="66"/>
      <c r="FR64" s="66"/>
      <c r="FS64" s="66"/>
      <c r="FT64" s="66"/>
      <c r="FU64" s="66"/>
      <c r="FV64" s="66"/>
      <c r="FW64" s="66"/>
      <c r="FX64" s="66"/>
      <c r="FY64" s="66"/>
      <c r="FZ64" s="66"/>
    </row>
    <row r="65" spans="28:182" x14ac:dyDescent="0.25"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  <c r="EO65" s="66"/>
      <c r="EP65" s="66"/>
      <c r="EQ65" s="66"/>
      <c r="ER65" s="66"/>
      <c r="ES65" s="66"/>
      <c r="ET65" s="66"/>
      <c r="EU65" s="66"/>
      <c r="EV65" s="66"/>
      <c r="EW65" s="66"/>
      <c r="EX65" s="66"/>
      <c r="EY65" s="66"/>
      <c r="EZ65" s="66"/>
      <c r="FA65" s="66"/>
      <c r="FB65" s="66"/>
      <c r="FC65" s="66"/>
      <c r="FD65" s="66"/>
      <c r="FE65" s="66"/>
      <c r="FF65" s="66"/>
      <c r="FG65" s="66"/>
      <c r="FH65" s="66"/>
      <c r="FI65" s="66"/>
      <c r="FJ65" s="66"/>
      <c r="FK65" s="66"/>
      <c r="FL65" s="66"/>
      <c r="FM65" s="66"/>
      <c r="FN65" s="66"/>
      <c r="FO65" s="66"/>
      <c r="FP65" s="66"/>
      <c r="FQ65" s="66"/>
      <c r="FR65" s="66"/>
      <c r="FS65" s="66"/>
      <c r="FT65" s="66"/>
      <c r="FU65" s="66"/>
      <c r="FV65" s="66"/>
      <c r="FW65" s="66"/>
      <c r="FX65" s="66"/>
      <c r="FY65" s="66"/>
      <c r="FZ65" s="66"/>
    </row>
    <row r="66" spans="28:182" x14ac:dyDescent="0.25"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  <c r="EO66" s="66"/>
      <c r="EP66" s="66"/>
      <c r="EQ66" s="66"/>
      <c r="ER66" s="66"/>
      <c r="ES66" s="66"/>
      <c r="ET66" s="66"/>
      <c r="EU66" s="66"/>
      <c r="EV66" s="66"/>
      <c r="EW66" s="66"/>
      <c r="EX66" s="66"/>
      <c r="EY66" s="66"/>
      <c r="EZ66" s="66"/>
      <c r="FA66" s="66"/>
      <c r="FB66" s="66"/>
      <c r="FC66" s="66"/>
      <c r="FD66" s="66"/>
      <c r="FE66" s="66"/>
      <c r="FF66" s="66"/>
      <c r="FG66" s="66"/>
      <c r="FH66" s="66"/>
      <c r="FI66" s="66"/>
      <c r="FJ66" s="66"/>
      <c r="FK66" s="66"/>
      <c r="FL66" s="66"/>
      <c r="FM66" s="66"/>
      <c r="FN66" s="66"/>
      <c r="FO66" s="66"/>
      <c r="FP66" s="66"/>
      <c r="FQ66" s="66"/>
      <c r="FR66" s="66"/>
      <c r="FS66" s="66"/>
      <c r="FT66" s="66"/>
      <c r="FU66" s="66"/>
      <c r="FV66" s="66"/>
      <c r="FW66" s="66"/>
      <c r="FX66" s="66"/>
      <c r="FY66" s="66"/>
      <c r="FZ66" s="66"/>
    </row>
    <row r="67" spans="28:182" x14ac:dyDescent="0.25"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  <c r="EO67" s="66"/>
      <c r="EP67" s="66"/>
      <c r="EQ67" s="66"/>
      <c r="ER67" s="66"/>
      <c r="ES67" s="66"/>
      <c r="ET67" s="66"/>
      <c r="EU67" s="66"/>
      <c r="EV67" s="66"/>
      <c r="EW67" s="66"/>
      <c r="EX67" s="66"/>
      <c r="EY67" s="66"/>
      <c r="EZ67" s="66"/>
      <c r="FA67" s="66"/>
      <c r="FB67" s="66"/>
      <c r="FC67" s="66"/>
      <c r="FD67" s="66"/>
      <c r="FE67" s="66"/>
      <c r="FF67" s="66"/>
      <c r="FG67" s="66"/>
      <c r="FH67" s="66"/>
      <c r="FI67" s="66"/>
      <c r="FJ67" s="66"/>
      <c r="FK67" s="66"/>
      <c r="FL67" s="66"/>
      <c r="FM67" s="66"/>
      <c r="FN67" s="66"/>
      <c r="FO67" s="66"/>
      <c r="FP67" s="66"/>
      <c r="FQ67" s="66"/>
      <c r="FR67" s="66"/>
      <c r="FS67" s="66"/>
      <c r="FT67" s="66"/>
      <c r="FU67" s="66"/>
      <c r="FV67" s="66"/>
      <c r="FW67" s="66"/>
      <c r="FX67" s="66"/>
      <c r="FY67" s="66"/>
      <c r="FZ67" s="66"/>
    </row>
    <row r="68" spans="28:182" x14ac:dyDescent="0.25"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  <c r="EO68" s="66"/>
      <c r="EP68" s="66"/>
      <c r="EQ68" s="66"/>
      <c r="ER68" s="66"/>
      <c r="ES68" s="66"/>
      <c r="ET68" s="66"/>
      <c r="EU68" s="66"/>
      <c r="EV68" s="66"/>
      <c r="EW68" s="66"/>
      <c r="EX68" s="66"/>
      <c r="EY68" s="66"/>
      <c r="EZ68" s="66"/>
      <c r="FA68" s="66"/>
      <c r="FB68" s="66"/>
      <c r="FC68" s="66"/>
      <c r="FD68" s="66"/>
      <c r="FE68" s="66"/>
      <c r="FF68" s="66"/>
      <c r="FG68" s="66"/>
      <c r="FH68" s="66"/>
      <c r="FI68" s="66"/>
      <c r="FJ68" s="66"/>
      <c r="FK68" s="66"/>
      <c r="FL68" s="66"/>
      <c r="FM68" s="66"/>
      <c r="FN68" s="66"/>
      <c r="FO68" s="66"/>
      <c r="FP68" s="66"/>
      <c r="FQ68" s="66"/>
      <c r="FR68" s="66"/>
      <c r="FS68" s="66"/>
      <c r="FT68" s="66"/>
      <c r="FU68" s="66"/>
      <c r="FV68" s="66"/>
      <c r="FW68" s="66"/>
      <c r="FX68" s="66"/>
      <c r="FY68" s="66"/>
      <c r="FZ68" s="66"/>
    </row>
    <row r="69" spans="28:182" x14ac:dyDescent="0.25"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  <c r="EO69" s="66"/>
      <c r="EP69" s="66"/>
      <c r="EQ69" s="66"/>
      <c r="ER69" s="66"/>
      <c r="ES69" s="66"/>
      <c r="ET69" s="66"/>
      <c r="EU69" s="66"/>
      <c r="EV69" s="66"/>
      <c r="EW69" s="66"/>
      <c r="EX69" s="66"/>
      <c r="EY69" s="66"/>
      <c r="EZ69" s="66"/>
      <c r="FA69" s="66"/>
      <c r="FB69" s="66"/>
      <c r="FC69" s="66"/>
      <c r="FD69" s="66"/>
      <c r="FE69" s="66"/>
      <c r="FF69" s="66"/>
      <c r="FG69" s="66"/>
      <c r="FH69" s="66"/>
      <c r="FI69" s="66"/>
      <c r="FJ69" s="66"/>
      <c r="FK69" s="66"/>
      <c r="FL69" s="66"/>
      <c r="FM69" s="66"/>
      <c r="FN69" s="66"/>
      <c r="FO69" s="66"/>
      <c r="FP69" s="66"/>
      <c r="FQ69" s="66"/>
      <c r="FR69" s="66"/>
      <c r="FS69" s="66"/>
      <c r="FT69" s="66"/>
      <c r="FU69" s="66"/>
      <c r="FV69" s="66"/>
      <c r="FW69" s="66"/>
      <c r="FX69" s="66"/>
      <c r="FY69" s="66"/>
      <c r="FZ69" s="66"/>
    </row>
    <row r="70" spans="28:182" x14ac:dyDescent="0.25"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  <c r="EO70" s="66"/>
      <c r="EP70" s="66"/>
      <c r="EQ70" s="66"/>
      <c r="ER70" s="66"/>
      <c r="ES70" s="66"/>
      <c r="ET70" s="66"/>
      <c r="EU70" s="66"/>
      <c r="EV70" s="66"/>
      <c r="EW70" s="66"/>
      <c r="EX70" s="66"/>
      <c r="EY70" s="66"/>
      <c r="EZ70" s="66"/>
      <c r="FA70" s="66"/>
      <c r="FB70" s="66"/>
      <c r="FC70" s="66"/>
      <c r="FD70" s="66"/>
      <c r="FE70" s="66"/>
      <c r="FF70" s="66"/>
      <c r="FG70" s="66"/>
      <c r="FH70" s="66"/>
      <c r="FI70" s="66"/>
      <c r="FJ70" s="66"/>
      <c r="FK70" s="66"/>
      <c r="FL70" s="66"/>
      <c r="FM70" s="66"/>
      <c r="FN70" s="66"/>
      <c r="FO70" s="66"/>
      <c r="FP70" s="66"/>
      <c r="FQ70" s="66"/>
      <c r="FR70" s="66"/>
      <c r="FS70" s="66"/>
      <c r="FT70" s="66"/>
      <c r="FU70" s="66"/>
      <c r="FV70" s="66"/>
      <c r="FW70" s="66"/>
      <c r="FX70" s="66"/>
      <c r="FY70" s="66"/>
      <c r="FZ70" s="66"/>
    </row>
    <row r="71" spans="28:182" x14ac:dyDescent="0.25"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  <c r="EO71" s="66"/>
      <c r="EP71" s="66"/>
      <c r="EQ71" s="66"/>
      <c r="ER71" s="66"/>
      <c r="ES71" s="66"/>
      <c r="ET71" s="66"/>
      <c r="EU71" s="66"/>
      <c r="EV71" s="66"/>
      <c r="EW71" s="66"/>
      <c r="EX71" s="66"/>
      <c r="EY71" s="66"/>
      <c r="EZ71" s="66"/>
      <c r="FA71" s="66"/>
      <c r="FB71" s="66"/>
      <c r="FC71" s="66"/>
      <c r="FD71" s="66"/>
      <c r="FE71" s="66"/>
      <c r="FF71" s="66"/>
      <c r="FG71" s="66"/>
      <c r="FH71" s="66"/>
      <c r="FI71" s="66"/>
      <c r="FJ71" s="66"/>
      <c r="FK71" s="66"/>
      <c r="FL71" s="66"/>
      <c r="FM71" s="66"/>
      <c r="FN71" s="66"/>
      <c r="FO71" s="66"/>
      <c r="FP71" s="66"/>
      <c r="FQ71" s="66"/>
      <c r="FR71" s="66"/>
      <c r="FS71" s="66"/>
      <c r="FT71" s="66"/>
      <c r="FU71" s="66"/>
      <c r="FV71" s="66"/>
      <c r="FW71" s="66"/>
      <c r="FX71" s="66"/>
      <c r="FY71" s="66"/>
      <c r="FZ71" s="66"/>
    </row>
    <row r="72" spans="28:182" x14ac:dyDescent="0.25"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  <c r="EO72" s="66"/>
      <c r="EP72" s="66"/>
      <c r="EQ72" s="66"/>
      <c r="ER72" s="66"/>
      <c r="ES72" s="66"/>
      <c r="ET72" s="66"/>
      <c r="EU72" s="66"/>
      <c r="EV72" s="66"/>
      <c r="EW72" s="66"/>
      <c r="EX72" s="66"/>
      <c r="EY72" s="66"/>
      <c r="EZ72" s="66"/>
      <c r="FA72" s="66"/>
      <c r="FB72" s="66"/>
      <c r="FC72" s="66"/>
      <c r="FD72" s="66"/>
      <c r="FE72" s="66"/>
      <c r="FF72" s="66"/>
      <c r="FG72" s="66"/>
      <c r="FH72" s="66"/>
      <c r="FI72" s="66"/>
      <c r="FJ72" s="66"/>
      <c r="FK72" s="66"/>
      <c r="FL72" s="66"/>
      <c r="FM72" s="66"/>
      <c r="FN72" s="66"/>
      <c r="FO72" s="66"/>
      <c r="FP72" s="66"/>
      <c r="FQ72" s="66"/>
      <c r="FR72" s="66"/>
      <c r="FS72" s="66"/>
      <c r="FT72" s="66"/>
      <c r="FU72" s="66"/>
      <c r="FV72" s="66"/>
      <c r="FW72" s="66"/>
      <c r="FX72" s="66"/>
      <c r="FY72" s="66"/>
      <c r="FZ72" s="66"/>
    </row>
    <row r="73" spans="28:182" x14ac:dyDescent="0.25"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  <c r="EO73" s="66"/>
      <c r="EP73" s="66"/>
      <c r="EQ73" s="66"/>
      <c r="ER73" s="66"/>
      <c r="ES73" s="66"/>
      <c r="ET73" s="66"/>
      <c r="EU73" s="66"/>
      <c r="EV73" s="66"/>
      <c r="EW73" s="66"/>
      <c r="EX73" s="66"/>
      <c r="EY73" s="66"/>
      <c r="EZ73" s="66"/>
      <c r="FA73" s="66"/>
      <c r="FB73" s="66"/>
      <c r="FC73" s="66"/>
      <c r="FD73" s="66"/>
      <c r="FE73" s="66"/>
      <c r="FF73" s="66"/>
      <c r="FG73" s="66"/>
      <c r="FH73" s="66"/>
      <c r="FI73" s="66"/>
      <c r="FJ73" s="66"/>
      <c r="FK73" s="66"/>
      <c r="FL73" s="66"/>
      <c r="FM73" s="66"/>
      <c r="FN73" s="66"/>
      <c r="FO73" s="66"/>
      <c r="FP73" s="66"/>
      <c r="FQ73" s="66"/>
      <c r="FR73" s="66"/>
      <c r="FS73" s="66"/>
      <c r="FT73" s="66"/>
      <c r="FU73" s="66"/>
      <c r="FV73" s="66"/>
      <c r="FW73" s="66"/>
      <c r="FX73" s="66"/>
      <c r="FY73" s="66"/>
      <c r="FZ73" s="66"/>
    </row>
    <row r="74" spans="28:182" x14ac:dyDescent="0.25"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  <c r="EO74" s="66"/>
      <c r="EP74" s="66"/>
      <c r="EQ74" s="66"/>
      <c r="ER74" s="66"/>
      <c r="ES74" s="66"/>
      <c r="ET74" s="66"/>
      <c r="EU74" s="66"/>
      <c r="EV74" s="66"/>
      <c r="EW74" s="66"/>
      <c r="EX74" s="66"/>
      <c r="EY74" s="66"/>
      <c r="EZ74" s="66"/>
      <c r="FA74" s="66"/>
      <c r="FB74" s="66"/>
      <c r="FC74" s="66"/>
      <c r="FD74" s="66"/>
      <c r="FE74" s="66"/>
      <c r="FF74" s="66"/>
      <c r="FG74" s="66"/>
      <c r="FH74" s="66"/>
      <c r="FI74" s="66"/>
      <c r="FJ74" s="66"/>
      <c r="FK74" s="66"/>
      <c r="FL74" s="66"/>
      <c r="FM74" s="66"/>
      <c r="FN74" s="66"/>
      <c r="FO74" s="66"/>
      <c r="FP74" s="66"/>
      <c r="FQ74" s="66"/>
      <c r="FR74" s="66"/>
      <c r="FS74" s="66"/>
      <c r="FT74" s="66"/>
      <c r="FU74" s="66"/>
      <c r="FV74" s="66"/>
      <c r="FW74" s="66"/>
      <c r="FX74" s="66"/>
      <c r="FY74" s="66"/>
      <c r="FZ74" s="66"/>
    </row>
    <row r="75" spans="28:182" x14ac:dyDescent="0.25"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  <c r="EO75" s="66"/>
      <c r="EP75" s="66"/>
      <c r="EQ75" s="66"/>
      <c r="ER75" s="66"/>
      <c r="ES75" s="66"/>
      <c r="ET75" s="66"/>
      <c r="EU75" s="66"/>
      <c r="EV75" s="66"/>
      <c r="EW75" s="66"/>
      <c r="EX75" s="66"/>
      <c r="EY75" s="66"/>
      <c r="EZ75" s="66"/>
      <c r="FA75" s="66"/>
      <c r="FB75" s="66"/>
      <c r="FC75" s="66"/>
      <c r="FD75" s="66"/>
      <c r="FE75" s="66"/>
      <c r="FF75" s="66"/>
      <c r="FG75" s="66"/>
      <c r="FH75" s="66"/>
      <c r="FI75" s="66"/>
      <c r="FJ75" s="66"/>
      <c r="FK75" s="66"/>
      <c r="FL75" s="66"/>
      <c r="FM75" s="66"/>
      <c r="FN75" s="66"/>
      <c r="FO75" s="66"/>
      <c r="FP75" s="66"/>
      <c r="FQ75" s="66"/>
      <c r="FR75" s="66"/>
      <c r="FS75" s="66"/>
      <c r="FT75" s="66"/>
      <c r="FU75" s="66"/>
      <c r="FV75" s="66"/>
      <c r="FW75" s="66"/>
      <c r="FX75" s="66"/>
      <c r="FY75" s="66"/>
      <c r="FZ75" s="66"/>
    </row>
    <row r="76" spans="28:182" x14ac:dyDescent="0.25"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  <c r="EO76" s="66"/>
      <c r="EP76" s="66"/>
      <c r="EQ76" s="66"/>
      <c r="ER76" s="66"/>
      <c r="ES76" s="66"/>
      <c r="ET76" s="66"/>
      <c r="EU76" s="66"/>
      <c r="EV76" s="66"/>
      <c r="EW76" s="66"/>
      <c r="EX76" s="66"/>
      <c r="EY76" s="66"/>
      <c r="EZ76" s="66"/>
      <c r="FA76" s="66"/>
      <c r="FB76" s="66"/>
      <c r="FC76" s="66"/>
      <c r="FD76" s="66"/>
      <c r="FE76" s="66"/>
      <c r="FF76" s="66"/>
      <c r="FG76" s="66"/>
      <c r="FH76" s="66"/>
      <c r="FI76" s="66"/>
      <c r="FJ76" s="66"/>
      <c r="FK76" s="66"/>
      <c r="FL76" s="66"/>
      <c r="FM76" s="66"/>
      <c r="FN76" s="66"/>
      <c r="FO76" s="66"/>
      <c r="FP76" s="66"/>
      <c r="FQ76" s="66"/>
      <c r="FR76" s="66"/>
      <c r="FS76" s="66"/>
      <c r="FT76" s="66"/>
      <c r="FU76" s="66"/>
      <c r="FV76" s="66"/>
      <c r="FW76" s="66"/>
      <c r="FX76" s="66"/>
      <c r="FY76" s="66"/>
      <c r="FZ76" s="66"/>
    </row>
    <row r="77" spans="28:182" x14ac:dyDescent="0.25"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66"/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  <c r="EO77" s="66"/>
      <c r="EP77" s="66"/>
      <c r="EQ77" s="66"/>
      <c r="ER77" s="66"/>
      <c r="ES77" s="66"/>
      <c r="ET77" s="66"/>
      <c r="EU77" s="66"/>
      <c r="EV77" s="66"/>
      <c r="EW77" s="66"/>
      <c r="EX77" s="66"/>
      <c r="EY77" s="66"/>
      <c r="EZ77" s="66"/>
      <c r="FA77" s="66"/>
      <c r="FB77" s="66"/>
      <c r="FC77" s="66"/>
      <c r="FD77" s="66"/>
      <c r="FE77" s="66"/>
      <c r="FF77" s="66"/>
      <c r="FG77" s="66"/>
      <c r="FH77" s="66"/>
      <c r="FI77" s="66"/>
      <c r="FJ77" s="66"/>
      <c r="FK77" s="66"/>
      <c r="FL77" s="66"/>
      <c r="FM77" s="66"/>
      <c r="FN77" s="66"/>
      <c r="FO77" s="66"/>
      <c r="FP77" s="66"/>
      <c r="FQ77" s="66"/>
      <c r="FR77" s="66"/>
      <c r="FS77" s="66"/>
      <c r="FT77" s="66"/>
      <c r="FU77" s="66"/>
      <c r="FV77" s="66"/>
      <c r="FW77" s="66"/>
      <c r="FX77" s="66"/>
      <c r="FY77" s="66"/>
      <c r="FZ77" s="66"/>
    </row>
    <row r="78" spans="28:182" x14ac:dyDescent="0.25"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66"/>
      <c r="DT78" s="66"/>
      <c r="DU78" s="66"/>
      <c r="DV78" s="66"/>
      <c r="DW78" s="66"/>
      <c r="DX78" s="66"/>
      <c r="DY78" s="66"/>
      <c r="DZ78" s="66"/>
      <c r="EA78" s="66"/>
      <c r="EB78" s="66"/>
      <c r="EC78" s="66"/>
      <c r="ED78" s="66"/>
      <c r="EE78" s="66"/>
      <c r="EF78" s="66"/>
      <c r="EG78" s="66"/>
      <c r="EH78" s="66"/>
      <c r="EI78" s="66"/>
      <c r="EJ78" s="66"/>
      <c r="EK78" s="66"/>
      <c r="EL78" s="66"/>
      <c r="EM78" s="66"/>
      <c r="EN78" s="66"/>
      <c r="EO78" s="66"/>
      <c r="EP78" s="66"/>
      <c r="EQ78" s="66"/>
      <c r="ER78" s="66"/>
      <c r="ES78" s="66"/>
      <c r="ET78" s="66"/>
      <c r="EU78" s="66"/>
      <c r="EV78" s="66"/>
      <c r="EW78" s="66"/>
      <c r="EX78" s="66"/>
      <c r="EY78" s="66"/>
      <c r="EZ78" s="66"/>
      <c r="FA78" s="66"/>
      <c r="FB78" s="66"/>
      <c r="FC78" s="66"/>
      <c r="FD78" s="66"/>
      <c r="FE78" s="66"/>
      <c r="FF78" s="66"/>
      <c r="FG78" s="66"/>
      <c r="FH78" s="66"/>
      <c r="FI78" s="66"/>
      <c r="FJ78" s="66"/>
      <c r="FK78" s="66"/>
      <c r="FL78" s="66"/>
      <c r="FM78" s="66"/>
      <c r="FN78" s="66"/>
      <c r="FO78" s="66"/>
      <c r="FP78" s="66"/>
      <c r="FQ78" s="66"/>
      <c r="FR78" s="66"/>
      <c r="FS78" s="66"/>
      <c r="FT78" s="66"/>
      <c r="FU78" s="66"/>
      <c r="FV78" s="66"/>
      <c r="FW78" s="66"/>
      <c r="FX78" s="66"/>
      <c r="FY78" s="66"/>
      <c r="FZ78" s="66"/>
    </row>
    <row r="79" spans="28:182" x14ac:dyDescent="0.25"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  <c r="EO79" s="66"/>
      <c r="EP79" s="66"/>
      <c r="EQ79" s="66"/>
      <c r="ER79" s="66"/>
      <c r="ES79" s="66"/>
      <c r="ET79" s="66"/>
      <c r="EU79" s="66"/>
      <c r="EV79" s="66"/>
      <c r="EW79" s="66"/>
      <c r="EX79" s="66"/>
      <c r="EY79" s="66"/>
      <c r="EZ79" s="66"/>
      <c r="FA79" s="66"/>
      <c r="FB79" s="66"/>
      <c r="FC79" s="66"/>
      <c r="FD79" s="66"/>
      <c r="FE79" s="66"/>
      <c r="FF79" s="66"/>
      <c r="FG79" s="66"/>
      <c r="FH79" s="66"/>
      <c r="FI79" s="66"/>
      <c r="FJ79" s="66"/>
      <c r="FK79" s="66"/>
      <c r="FL79" s="66"/>
      <c r="FM79" s="66"/>
      <c r="FN79" s="66"/>
      <c r="FO79" s="66"/>
      <c r="FP79" s="66"/>
      <c r="FQ79" s="66"/>
      <c r="FR79" s="66"/>
      <c r="FS79" s="66"/>
      <c r="FT79" s="66"/>
      <c r="FU79" s="66"/>
      <c r="FV79" s="66"/>
      <c r="FW79" s="66"/>
      <c r="FX79" s="66"/>
      <c r="FY79" s="66"/>
      <c r="FZ79" s="66"/>
    </row>
    <row r="80" spans="28:182" x14ac:dyDescent="0.25"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6"/>
      <c r="DE80" s="66"/>
      <c r="DF80" s="66"/>
      <c r="DG80" s="66"/>
      <c r="DH80" s="66"/>
      <c r="DI80" s="66"/>
      <c r="DJ80" s="66"/>
      <c r="DK80" s="66"/>
      <c r="DL80" s="66"/>
      <c r="DM80" s="66"/>
      <c r="DN80" s="66"/>
      <c r="DO80" s="66"/>
      <c r="DP80" s="66"/>
      <c r="DQ80" s="66"/>
      <c r="DR80" s="66"/>
      <c r="DS80" s="66"/>
      <c r="DT80" s="66"/>
      <c r="DU80" s="66"/>
      <c r="DV80" s="66"/>
      <c r="DW80" s="66"/>
      <c r="DX80" s="66"/>
      <c r="DY80" s="66"/>
      <c r="DZ80" s="66"/>
      <c r="EA80" s="66"/>
      <c r="EB80" s="66"/>
      <c r="EC80" s="66"/>
      <c r="ED80" s="66"/>
      <c r="EE80" s="66"/>
      <c r="EF80" s="66"/>
      <c r="EG80" s="66"/>
      <c r="EH80" s="66"/>
      <c r="EI80" s="66"/>
      <c r="EJ80" s="66"/>
      <c r="EK80" s="66"/>
      <c r="EL80" s="66"/>
      <c r="EM80" s="66"/>
      <c r="EN80" s="66"/>
      <c r="EO80" s="66"/>
      <c r="EP80" s="66"/>
      <c r="EQ80" s="66"/>
      <c r="ER80" s="66"/>
      <c r="ES80" s="66"/>
      <c r="ET80" s="66"/>
      <c r="EU80" s="66"/>
      <c r="EV80" s="66"/>
      <c r="EW80" s="66"/>
      <c r="EX80" s="66"/>
      <c r="EY80" s="66"/>
      <c r="EZ80" s="66"/>
      <c r="FA80" s="66"/>
      <c r="FB80" s="66"/>
      <c r="FC80" s="66"/>
      <c r="FD80" s="66"/>
      <c r="FE80" s="66"/>
      <c r="FF80" s="66"/>
      <c r="FG80" s="66"/>
      <c r="FH80" s="66"/>
      <c r="FI80" s="66"/>
      <c r="FJ80" s="66"/>
      <c r="FK80" s="66"/>
      <c r="FL80" s="66"/>
      <c r="FM80" s="66"/>
      <c r="FN80" s="66"/>
      <c r="FO80" s="66"/>
      <c r="FP80" s="66"/>
      <c r="FQ80" s="66"/>
      <c r="FR80" s="66"/>
      <c r="FS80" s="66"/>
      <c r="FT80" s="66"/>
      <c r="FU80" s="66"/>
      <c r="FV80" s="66"/>
      <c r="FW80" s="66"/>
      <c r="FX80" s="66"/>
      <c r="FY80" s="66"/>
      <c r="FZ80" s="66"/>
    </row>
    <row r="81" spans="28:182" x14ac:dyDescent="0.25"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6"/>
      <c r="CQ81" s="66"/>
      <c r="CR81" s="66"/>
      <c r="CS81" s="66"/>
      <c r="CT81" s="66"/>
      <c r="CU81" s="66"/>
      <c r="CV81" s="66"/>
      <c r="CW81" s="66"/>
      <c r="CX81" s="66"/>
      <c r="CY81" s="66"/>
      <c r="CZ81" s="66"/>
      <c r="DA81" s="66"/>
      <c r="DB81" s="66"/>
      <c r="DC81" s="66"/>
      <c r="DD81" s="66"/>
      <c r="DE81" s="66"/>
      <c r="DF81" s="66"/>
      <c r="DG81" s="66"/>
      <c r="DH81" s="66"/>
      <c r="DI81" s="66"/>
      <c r="DJ81" s="66"/>
      <c r="DK81" s="66"/>
      <c r="DL81" s="66"/>
      <c r="DM81" s="66"/>
      <c r="DN81" s="66"/>
      <c r="DO81" s="66"/>
      <c r="DP81" s="66"/>
      <c r="DQ81" s="66"/>
      <c r="DR81" s="66"/>
      <c r="DS81" s="66"/>
      <c r="DT81" s="66"/>
      <c r="DU81" s="66"/>
      <c r="DV81" s="66"/>
      <c r="DW81" s="66"/>
      <c r="DX81" s="66"/>
      <c r="DY81" s="66"/>
      <c r="DZ81" s="66"/>
      <c r="EA81" s="66"/>
      <c r="EB81" s="66"/>
      <c r="EC81" s="66"/>
      <c r="ED81" s="66"/>
      <c r="EE81" s="66"/>
      <c r="EF81" s="66"/>
      <c r="EG81" s="66"/>
      <c r="EH81" s="66"/>
      <c r="EI81" s="66"/>
      <c r="EJ81" s="66"/>
      <c r="EK81" s="66"/>
      <c r="EL81" s="66"/>
      <c r="EM81" s="66"/>
      <c r="EN81" s="66"/>
      <c r="EO81" s="66"/>
      <c r="EP81" s="66"/>
      <c r="EQ81" s="66"/>
      <c r="ER81" s="66"/>
      <c r="ES81" s="66"/>
      <c r="ET81" s="66"/>
      <c r="EU81" s="66"/>
      <c r="EV81" s="66"/>
      <c r="EW81" s="66"/>
      <c r="EX81" s="66"/>
      <c r="EY81" s="66"/>
      <c r="EZ81" s="66"/>
      <c r="FA81" s="66"/>
      <c r="FB81" s="66"/>
      <c r="FC81" s="66"/>
      <c r="FD81" s="66"/>
      <c r="FE81" s="66"/>
      <c r="FF81" s="66"/>
      <c r="FG81" s="66"/>
      <c r="FH81" s="66"/>
      <c r="FI81" s="66"/>
      <c r="FJ81" s="66"/>
      <c r="FK81" s="66"/>
      <c r="FL81" s="66"/>
      <c r="FM81" s="66"/>
      <c r="FN81" s="66"/>
      <c r="FO81" s="66"/>
      <c r="FP81" s="66"/>
      <c r="FQ81" s="66"/>
      <c r="FR81" s="66"/>
      <c r="FS81" s="66"/>
      <c r="FT81" s="66"/>
      <c r="FU81" s="66"/>
      <c r="FV81" s="66"/>
      <c r="FW81" s="66"/>
      <c r="FX81" s="66"/>
      <c r="FY81" s="66"/>
      <c r="FZ81" s="66"/>
    </row>
    <row r="82" spans="28:182" x14ac:dyDescent="0.25"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  <c r="CK82" s="66"/>
      <c r="CL82" s="66"/>
      <c r="CM82" s="66"/>
      <c r="CN82" s="66"/>
      <c r="CO82" s="66"/>
      <c r="CP82" s="66"/>
      <c r="CQ82" s="66"/>
      <c r="CR82" s="66"/>
      <c r="CS82" s="66"/>
      <c r="CT82" s="66"/>
      <c r="CU82" s="66"/>
      <c r="CV82" s="66"/>
      <c r="CW82" s="66"/>
      <c r="CX82" s="66"/>
      <c r="CY82" s="66"/>
      <c r="CZ82" s="66"/>
      <c r="DA82" s="66"/>
      <c r="DB82" s="66"/>
      <c r="DC82" s="66"/>
      <c r="DD82" s="66"/>
      <c r="DE82" s="66"/>
      <c r="DF82" s="66"/>
      <c r="DG82" s="66"/>
      <c r="DH82" s="66"/>
      <c r="DI82" s="66"/>
      <c r="DJ82" s="66"/>
      <c r="DK82" s="66"/>
      <c r="DL82" s="66"/>
      <c r="DM82" s="66"/>
      <c r="DN82" s="66"/>
      <c r="DO82" s="66"/>
      <c r="DP82" s="66"/>
      <c r="DQ82" s="66"/>
      <c r="DR82" s="66"/>
      <c r="DS82" s="66"/>
      <c r="DT82" s="66"/>
      <c r="DU82" s="66"/>
      <c r="DV82" s="66"/>
      <c r="DW82" s="66"/>
      <c r="DX82" s="66"/>
      <c r="DY82" s="66"/>
      <c r="DZ82" s="66"/>
      <c r="EA82" s="66"/>
      <c r="EB82" s="66"/>
      <c r="EC82" s="66"/>
      <c r="ED82" s="66"/>
      <c r="EE82" s="66"/>
      <c r="EF82" s="66"/>
      <c r="EG82" s="66"/>
      <c r="EH82" s="66"/>
      <c r="EI82" s="66"/>
      <c r="EJ82" s="66"/>
      <c r="EK82" s="66"/>
      <c r="EL82" s="66"/>
      <c r="EM82" s="66"/>
      <c r="EN82" s="66"/>
      <c r="EO82" s="66"/>
      <c r="EP82" s="66"/>
      <c r="EQ82" s="66"/>
      <c r="ER82" s="66"/>
      <c r="ES82" s="66"/>
      <c r="ET82" s="66"/>
      <c r="EU82" s="66"/>
      <c r="EV82" s="66"/>
      <c r="EW82" s="66"/>
      <c r="EX82" s="66"/>
      <c r="EY82" s="66"/>
      <c r="EZ82" s="66"/>
      <c r="FA82" s="66"/>
      <c r="FB82" s="66"/>
      <c r="FC82" s="66"/>
      <c r="FD82" s="66"/>
      <c r="FE82" s="66"/>
      <c r="FF82" s="66"/>
      <c r="FG82" s="66"/>
      <c r="FH82" s="66"/>
      <c r="FI82" s="66"/>
      <c r="FJ82" s="66"/>
      <c r="FK82" s="66"/>
      <c r="FL82" s="66"/>
      <c r="FM82" s="66"/>
      <c r="FN82" s="66"/>
      <c r="FO82" s="66"/>
      <c r="FP82" s="66"/>
      <c r="FQ82" s="66"/>
      <c r="FR82" s="66"/>
      <c r="FS82" s="66"/>
      <c r="FT82" s="66"/>
      <c r="FU82" s="66"/>
      <c r="FV82" s="66"/>
      <c r="FW82" s="66"/>
      <c r="FX82" s="66"/>
      <c r="FY82" s="66"/>
      <c r="FZ82" s="66"/>
    </row>
    <row r="83" spans="28:182" x14ac:dyDescent="0.25"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  <c r="DD83" s="66"/>
      <c r="DE83" s="66"/>
      <c r="DF83" s="66"/>
      <c r="DG83" s="66"/>
      <c r="DH83" s="66"/>
      <c r="DI83" s="66"/>
      <c r="DJ83" s="66"/>
      <c r="DK83" s="66"/>
      <c r="DL83" s="66"/>
      <c r="DM83" s="66"/>
      <c r="DN83" s="66"/>
      <c r="DO83" s="66"/>
      <c r="DP83" s="66"/>
      <c r="DQ83" s="66"/>
      <c r="DR83" s="66"/>
      <c r="DS83" s="66"/>
      <c r="DT83" s="66"/>
      <c r="DU83" s="66"/>
      <c r="DV83" s="66"/>
      <c r="DW83" s="66"/>
      <c r="DX83" s="66"/>
      <c r="DY83" s="66"/>
      <c r="DZ83" s="66"/>
      <c r="EA83" s="66"/>
      <c r="EB83" s="66"/>
      <c r="EC83" s="66"/>
      <c r="ED83" s="66"/>
      <c r="EE83" s="66"/>
      <c r="EF83" s="66"/>
      <c r="EG83" s="66"/>
      <c r="EH83" s="66"/>
      <c r="EI83" s="66"/>
      <c r="EJ83" s="66"/>
      <c r="EK83" s="66"/>
      <c r="EL83" s="66"/>
      <c r="EM83" s="66"/>
      <c r="EN83" s="66"/>
      <c r="EO83" s="66"/>
      <c r="EP83" s="66"/>
      <c r="EQ83" s="66"/>
      <c r="ER83" s="66"/>
      <c r="ES83" s="66"/>
      <c r="ET83" s="66"/>
      <c r="EU83" s="66"/>
      <c r="EV83" s="66"/>
      <c r="EW83" s="66"/>
      <c r="EX83" s="66"/>
      <c r="EY83" s="66"/>
      <c r="EZ83" s="66"/>
      <c r="FA83" s="66"/>
      <c r="FB83" s="66"/>
      <c r="FC83" s="66"/>
      <c r="FD83" s="66"/>
      <c r="FE83" s="66"/>
      <c r="FF83" s="66"/>
      <c r="FG83" s="66"/>
      <c r="FH83" s="66"/>
      <c r="FI83" s="66"/>
      <c r="FJ83" s="66"/>
      <c r="FK83" s="66"/>
      <c r="FL83" s="66"/>
      <c r="FM83" s="66"/>
      <c r="FN83" s="66"/>
      <c r="FO83" s="66"/>
      <c r="FP83" s="66"/>
      <c r="FQ83" s="66"/>
      <c r="FR83" s="66"/>
      <c r="FS83" s="66"/>
      <c r="FT83" s="66"/>
      <c r="FU83" s="66"/>
      <c r="FV83" s="66"/>
      <c r="FW83" s="66"/>
      <c r="FX83" s="66"/>
      <c r="FY83" s="66"/>
      <c r="FZ83" s="66"/>
    </row>
    <row r="84" spans="28:182" x14ac:dyDescent="0.25"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  <c r="CK84" s="66"/>
      <c r="CL84" s="66"/>
      <c r="CM84" s="66"/>
      <c r="CN84" s="66"/>
      <c r="CO84" s="66"/>
      <c r="CP84" s="66"/>
      <c r="CQ84" s="66"/>
      <c r="CR84" s="66"/>
      <c r="CS84" s="66"/>
      <c r="CT84" s="66"/>
      <c r="CU84" s="66"/>
      <c r="CV84" s="66"/>
      <c r="CW84" s="66"/>
      <c r="CX84" s="66"/>
      <c r="CY84" s="66"/>
      <c r="CZ84" s="66"/>
      <c r="DA84" s="66"/>
      <c r="DB84" s="66"/>
      <c r="DC84" s="66"/>
      <c r="DD84" s="66"/>
      <c r="DE84" s="66"/>
      <c r="DF84" s="66"/>
      <c r="DG84" s="66"/>
      <c r="DH84" s="66"/>
      <c r="DI84" s="66"/>
      <c r="DJ84" s="66"/>
      <c r="DK84" s="66"/>
      <c r="DL84" s="66"/>
      <c r="DM84" s="66"/>
      <c r="DN84" s="66"/>
      <c r="DO84" s="66"/>
      <c r="DP84" s="66"/>
      <c r="DQ84" s="66"/>
      <c r="DR84" s="66"/>
      <c r="DS84" s="66"/>
      <c r="DT84" s="66"/>
      <c r="DU84" s="66"/>
      <c r="DV84" s="66"/>
      <c r="DW84" s="66"/>
      <c r="DX84" s="66"/>
      <c r="DY84" s="66"/>
      <c r="DZ84" s="66"/>
      <c r="EA84" s="66"/>
      <c r="EB84" s="66"/>
      <c r="EC84" s="66"/>
      <c r="ED84" s="66"/>
      <c r="EE84" s="66"/>
      <c r="EF84" s="66"/>
      <c r="EG84" s="66"/>
      <c r="EH84" s="66"/>
      <c r="EI84" s="66"/>
      <c r="EJ84" s="66"/>
      <c r="EK84" s="66"/>
      <c r="EL84" s="66"/>
      <c r="EM84" s="66"/>
      <c r="EN84" s="66"/>
      <c r="EO84" s="66"/>
      <c r="EP84" s="66"/>
      <c r="EQ84" s="66"/>
      <c r="ER84" s="66"/>
      <c r="ES84" s="66"/>
      <c r="ET84" s="66"/>
      <c r="EU84" s="66"/>
      <c r="EV84" s="66"/>
      <c r="EW84" s="66"/>
      <c r="EX84" s="66"/>
      <c r="EY84" s="66"/>
      <c r="EZ84" s="66"/>
      <c r="FA84" s="66"/>
      <c r="FB84" s="66"/>
      <c r="FC84" s="66"/>
      <c r="FD84" s="66"/>
      <c r="FE84" s="66"/>
      <c r="FF84" s="66"/>
      <c r="FG84" s="66"/>
      <c r="FH84" s="66"/>
      <c r="FI84" s="66"/>
      <c r="FJ84" s="66"/>
      <c r="FK84" s="66"/>
      <c r="FL84" s="66"/>
      <c r="FM84" s="66"/>
      <c r="FN84" s="66"/>
      <c r="FO84" s="66"/>
      <c r="FP84" s="66"/>
      <c r="FQ84" s="66"/>
      <c r="FR84" s="66"/>
      <c r="FS84" s="66"/>
      <c r="FT84" s="66"/>
      <c r="FU84" s="66"/>
      <c r="FV84" s="66"/>
      <c r="FW84" s="66"/>
      <c r="FX84" s="66"/>
      <c r="FY84" s="66"/>
      <c r="FZ84" s="66"/>
    </row>
    <row r="85" spans="28:182" x14ac:dyDescent="0.25"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6"/>
      <c r="DT85" s="66"/>
      <c r="DU85" s="66"/>
      <c r="DV85" s="66"/>
      <c r="DW85" s="66"/>
      <c r="DX85" s="66"/>
      <c r="DY85" s="66"/>
      <c r="DZ85" s="66"/>
      <c r="EA85" s="66"/>
      <c r="EB85" s="66"/>
      <c r="EC85" s="66"/>
      <c r="ED85" s="66"/>
      <c r="EE85" s="66"/>
      <c r="EF85" s="66"/>
      <c r="EG85" s="66"/>
      <c r="EH85" s="66"/>
      <c r="EI85" s="66"/>
      <c r="EJ85" s="66"/>
      <c r="EK85" s="66"/>
      <c r="EL85" s="66"/>
      <c r="EM85" s="66"/>
      <c r="EN85" s="66"/>
      <c r="EO85" s="66"/>
      <c r="EP85" s="66"/>
      <c r="EQ85" s="66"/>
      <c r="ER85" s="66"/>
      <c r="ES85" s="66"/>
      <c r="ET85" s="66"/>
      <c r="EU85" s="66"/>
      <c r="EV85" s="66"/>
      <c r="EW85" s="66"/>
      <c r="EX85" s="66"/>
      <c r="EY85" s="66"/>
      <c r="EZ85" s="66"/>
      <c r="FA85" s="66"/>
      <c r="FB85" s="66"/>
      <c r="FC85" s="66"/>
      <c r="FD85" s="66"/>
      <c r="FE85" s="66"/>
      <c r="FF85" s="66"/>
      <c r="FG85" s="66"/>
      <c r="FH85" s="66"/>
      <c r="FI85" s="66"/>
      <c r="FJ85" s="66"/>
      <c r="FK85" s="66"/>
      <c r="FL85" s="66"/>
      <c r="FM85" s="66"/>
      <c r="FN85" s="66"/>
      <c r="FO85" s="66"/>
      <c r="FP85" s="66"/>
      <c r="FQ85" s="66"/>
      <c r="FR85" s="66"/>
      <c r="FS85" s="66"/>
      <c r="FT85" s="66"/>
      <c r="FU85" s="66"/>
      <c r="FV85" s="66"/>
      <c r="FW85" s="66"/>
      <c r="FX85" s="66"/>
      <c r="FY85" s="66"/>
      <c r="FZ85" s="66"/>
    </row>
    <row r="86" spans="28:182" x14ac:dyDescent="0.25"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6"/>
      <c r="DT86" s="66"/>
      <c r="DU86" s="66"/>
      <c r="DV86" s="66"/>
      <c r="DW86" s="66"/>
      <c r="DX86" s="66"/>
      <c r="DY86" s="66"/>
      <c r="DZ86" s="66"/>
      <c r="EA86" s="66"/>
      <c r="EB86" s="66"/>
      <c r="EC86" s="66"/>
      <c r="ED86" s="66"/>
      <c r="EE86" s="66"/>
      <c r="EF86" s="66"/>
      <c r="EG86" s="66"/>
      <c r="EH86" s="66"/>
      <c r="EI86" s="66"/>
      <c r="EJ86" s="66"/>
      <c r="EK86" s="66"/>
      <c r="EL86" s="66"/>
      <c r="EM86" s="66"/>
      <c r="EN86" s="66"/>
      <c r="EO86" s="66"/>
      <c r="EP86" s="66"/>
      <c r="EQ86" s="66"/>
      <c r="ER86" s="66"/>
      <c r="ES86" s="66"/>
      <c r="ET86" s="66"/>
      <c r="EU86" s="66"/>
      <c r="EV86" s="66"/>
      <c r="EW86" s="66"/>
      <c r="EX86" s="66"/>
      <c r="EY86" s="66"/>
      <c r="EZ86" s="66"/>
      <c r="FA86" s="66"/>
      <c r="FB86" s="66"/>
      <c r="FC86" s="66"/>
      <c r="FD86" s="66"/>
      <c r="FE86" s="66"/>
      <c r="FF86" s="66"/>
      <c r="FG86" s="66"/>
      <c r="FH86" s="66"/>
      <c r="FI86" s="66"/>
      <c r="FJ86" s="66"/>
      <c r="FK86" s="66"/>
      <c r="FL86" s="66"/>
      <c r="FM86" s="66"/>
      <c r="FN86" s="66"/>
      <c r="FO86" s="66"/>
      <c r="FP86" s="66"/>
      <c r="FQ86" s="66"/>
      <c r="FR86" s="66"/>
      <c r="FS86" s="66"/>
      <c r="FT86" s="66"/>
      <c r="FU86" s="66"/>
      <c r="FV86" s="66"/>
      <c r="FW86" s="66"/>
      <c r="FX86" s="66"/>
      <c r="FY86" s="66"/>
      <c r="FZ86" s="66"/>
    </row>
    <row r="87" spans="28:182" x14ac:dyDescent="0.25"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  <c r="EO87" s="66"/>
      <c r="EP87" s="66"/>
      <c r="EQ87" s="66"/>
      <c r="ER87" s="66"/>
      <c r="ES87" s="66"/>
      <c r="ET87" s="66"/>
      <c r="EU87" s="66"/>
      <c r="EV87" s="66"/>
      <c r="EW87" s="66"/>
      <c r="EX87" s="66"/>
      <c r="EY87" s="66"/>
      <c r="EZ87" s="66"/>
      <c r="FA87" s="66"/>
      <c r="FB87" s="66"/>
      <c r="FC87" s="66"/>
      <c r="FD87" s="66"/>
      <c r="FE87" s="66"/>
      <c r="FF87" s="66"/>
      <c r="FG87" s="66"/>
      <c r="FH87" s="66"/>
      <c r="FI87" s="66"/>
      <c r="FJ87" s="66"/>
      <c r="FK87" s="66"/>
      <c r="FL87" s="66"/>
      <c r="FM87" s="66"/>
      <c r="FN87" s="66"/>
      <c r="FO87" s="66"/>
      <c r="FP87" s="66"/>
      <c r="FQ87" s="66"/>
      <c r="FR87" s="66"/>
      <c r="FS87" s="66"/>
      <c r="FT87" s="66"/>
      <c r="FU87" s="66"/>
      <c r="FV87" s="66"/>
      <c r="FW87" s="66"/>
      <c r="FX87" s="66"/>
      <c r="FY87" s="66"/>
      <c r="FZ87" s="66"/>
    </row>
    <row r="88" spans="28:182" x14ac:dyDescent="0.25"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6"/>
      <c r="DB88" s="66"/>
      <c r="DC88" s="66"/>
      <c r="DD88" s="66"/>
      <c r="DE88" s="66"/>
      <c r="DF88" s="66"/>
      <c r="DG88" s="66"/>
      <c r="DH88" s="66"/>
      <c r="DI88" s="66"/>
      <c r="DJ88" s="66"/>
      <c r="DK88" s="66"/>
      <c r="DL88" s="66"/>
      <c r="DM88" s="66"/>
      <c r="DN88" s="66"/>
      <c r="DO88" s="66"/>
      <c r="DP88" s="66"/>
      <c r="DQ88" s="66"/>
      <c r="DR88" s="66"/>
      <c r="DS88" s="66"/>
      <c r="DT88" s="66"/>
      <c r="DU88" s="66"/>
      <c r="DV88" s="66"/>
      <c r="DW88" s="66"/>
      <c r="DX88" s="66"/>
      <c r="DY88" s="66"/>
      <c r="DZ88" s="66"/>
      <c r="EA88" s="66"/>
      <c r="EB88" s="66"/>
      <c r="EC88" s="66"/>
      <c r="ED88" s="66"/>
      <c r="EE88" s="66"/>
      <c r="EF88" s="66"/>
      <c r="EG88" s="66"/>
      <c r="EH88" s="66"/>
      <c r="EI88" s="66"/>
      <c r="EJ88" s="66"/>
      <c r="EK88" s="66"/>
      <c r="EL88" s="66"/>
      <c r="EM88" s="66"/>
      <c r="EN88" s="66"/>
      <c r="EO88" s="66"/>
      <c r="EP88" s="66"/>
      <c r="EQ88" s="66"/>
      <c r="ER88" s="66"/>
      <c r="ES88" s="66"/>
      <c r="ET88" s="66"/>
      <c r="EU88" s="66"/>
      <c r="EV88" s="66"/>
      <c r="EW88" s="66"/>
      <c r="EX88" s="66"/>
      <c r="EY88" s="66"/>
      <c r="EZ88" s="66"/>
      <c r="FA88" s="66"/>
      <c r="FB88" s="66"/>
      <c r="FC88" s="66"/>
      <c r="FD88" s="66"/>
      <c r="FE88" s="66"/>
      <c r="FF88" s="66"/>
      <c r="FG88" s="66"/>
      <c r="FH88" s="66"/>
      <c r="FI88" s="66"/>
      <c r="FJ88" s="66"/>
      <c r="FK88" s="66"/>
      <c r="FL88" s="66"/>
      <c r="FM88" s="66"/>
      <c r="FN88" s="66"/>
      <c r="FO88" s="66"/>
      <c r="FP88" s="66"/>
      <c r="FQ88" s="66"/>
      <c r="FR88" s="66"/>
      <c r="FS88" s="66"/>
      <c r="FT88" s="66"/>
      <c r="FU88" s="66"/>
      <c r="FV88" s="66"/>
      <c r="FW88" s="66"/>
      <c r="FX88" s="66"/>
      <c r="FY88" s="66"/>
      <c r="FZ88" s="66"/>
    </row>
    <row r="89" spans="28:182" x14ac:dyDescent="0.25"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  <c r="CI89" s="66"/>
      <c r="CJ89" s="66"/>
      <c r="CK89" s="66"/>
      <c r="CL89" s="66"/>
      <c r="CM89" s="66"/>
      <c r="CN89" s="66"/>
      <c r="CO89" s="66"/>
      <c r="CP89" s="66"/>
      <c r="CQ89" s="66"/>
      <c r="CR89" s="66"/>
      <c r="CS89" s="66"/>
      <c r="CT89" s="66"/>
      <c r="CU89" s="66"/>
      <c r="CV89" s="66"/>
      <c r="CW89" s="66"/>
      <c r="CX89" s="66"/>
      <c r="CY89" s="66"/>
      <c r="CZ89" s="66"/>
      <c r="DA89" s="66"/>
      <c r="DB89" s="66"/>
      <c r="DC89" s="66"/>
      <c r="DD89" s="66"/>
      <c r="DE89" s="66"/>
      <c r="DF89" s="66"/>
      <c r="DG89" s="66"/>
      <c r="DH89" s="66"/>
      <c r="DI89" s="66"/>
      <c r="DJ89" s="66"/>
      <c r="DK89" s="66"/>
      <c r="DL89" s="66"/>
      <c r="DM89" s="66"/>
      <c r="DN89" s="66"/>
      <c r="DO89" s="66"/>
      <c r="DP89" s="66"/>
      <c r="DQ89" s="66"/>
      <c r="DR89" s="66"/>
      <c r="DS89" s="66"/>
      <c r="DT89" s="66"/>
      <c r="DU89" s="66"/>
      <c r="DV89" s="66"/>
      <c r="DW89" s="66"/>
      <c r="DX89" s="66"/>
      <c r="DY89" s="66"/>
      <c r="DZ89" s="66"/>
      <c r="EA89" s="66"/>
      <c r="EB89" s="66"/>
      <c r="EC89" s="66"/>
      <c r="ED89" s="66"/>
      <c r="EE89" s="66"/>
      <c r="EF89" s="66"/>
      <c r="EG89" s="66"/>
      <c r="EH89" s="66"/>
      <c r="EI89" s="66"/>
      <c r="EJ89" s="66"/>
      <c r="EK89" s="66"/>
      <c r="EL89" s="66"/>
      <c r="EM89" s="66"/>
      <c r="EN89" s="66"/>
      <c r="EO89" s="66"/>
      <c r="EP89" s="66"/>
      <c r="EQ89" s="66"/>
      <c r="ER89" s="66"/>
      <c r="ES89" s="66"/>
      <c r="ET89" s="66"/>
      <c r="EU89" s="66"/>
      <c r="EV89" s="66"/>
      <c r="EW89" s="66"/>
      <c r="EX89" s="66"/>
      <c r="EY89" s="66"/>
      <c r="EZ89" s="66"/>
      <c r="FA89" s="66"/>
      <c r="FB89" s="66"/>
      <c r="FC89" s="66"/>
      <c r="FD89" s="66"/>
      <c r="FE89" s="66"/>
      <c r="FF89" s="66"/>
      <c r="FG89" s="66"/>
      <c r="FH89" s="66"/>
      <c r="FI89" s="66"/>
      <c r="FJ89" s="66"/>
      <c r="FK89" s="66"/>
      <c r="FL89" s="66"/>
      <c r="FM89" s="66"/>
      <c r="FN89" s="66"/>
      <c r="FO89" s="66"/>
      <c r="FP89" s="66"/>
      <c r="FQ89" s="66"/>
      <c r="FR89" s="66"/>
      <c r="FS89" s="66"/>
      <c r="FT89" s="66"/>
      <c r="FU89" s="66"/>
      <c r="FV89" s="66"/>
      <c r="FW89" s="66"/>
      <c r="FX89" s="66"/>
      <c r="FY89" s="66"/>
      <c r="FZ89" s="66"/>
    </row>
    <row r="90" spans="28:182" x14ac:dyDescent="0.25"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  <c r="CI90" s="66"/>
      <c r="CJ90" s="66"/>
      <c r="CK90" s="66"/>
      <c r="CL90" s="66"/>
      <c r="CM90" s="66"/>
      <c r="CN90" s="66"/>
      <c r="CO90" s="66"/>
      <c r="CP90" s="66"/>
      <c r="CQ90" s="66"/>
      <c r="CR90" s="66"/>
      <c r="CS90" s="66"/>
      <c r="CT90" s="66"/>
      <c r="CU90" s="66"/>
      <c r="CV90" s="66"/>
      <c r="CW90" s="66"/>
      <c r="CX90" s="66"/>
      <c r="CY90" s="66"/>
      <c r="CZ90" s="66"/>
      <c r="DA90" s="66"/>
      <c r="DB90" s="66"/>
      <c r="DC90" s="66"/>
      <c r="DD90" s="66"/>
      <c r="DE90" s="66"/>
      <c r="DF90" s="66"/>
      <c r="DG90" s="66"/>
      <c r="DH90" s="66"/>
      <c r="DI90" s="66"/>
      <c r="DJ90" s="66"/>
      <c r="DK90" s="66"/>
      <c r="DL90" s="66"/>
      <c r="DM90" s="66"/>
      <c r="DN90" s="66"/>
      <c r="DO90" s="66"/>
      <c r="DP90" s="66"/>
      <c r="DQ90" s="66"/>
      <c r="DR90" s="66"/>
      <c r="DS90" s="66"/>
      <c r="DT90" s="66"/>
      <c r="DU90" s="66"/>
      <c r="DV90" s="66"/>
      <c r="DW90" s="66"/>
      <c r="DX90" s="66"/>
      <c r="DY90" s="66"/>
      <c r="DZ90" s="66"/>
      <c r="EA90" s="66"/>
      <c r="EB90" s="66"/>
      <c r="EC90" s="66"/>
      <c r="ED90" s="66"/>
      <c r="EE90" s="66"/>
      <c r="EF90" s="66"/>
      <c r="EG90" s="66"/>
      <c r="EH90" s="66"/>
      <c r="EI90" s="66"/>
      <c r="EJ90" s="66"/>
      <c r="EK90" s="66"/>
      <c r="EL90" s="66"/>
      <c r="EM90" s="66"/>
      <c r="EN90" s="66"/>
      <c r="EO90" s="66"/>
      <c r="EP90" s="66"/>
      <c r="EQ90" s="66"/>
      <c r="ER90" s="66"/>
      <c r="ES90" s="66"/>
      <c r="ET90" s="66"/>
      <c r="EU90" s="66"/>
      <c r="EV90" s="66"/>
      <c r="EW90" s="66"/>
      <c r="EX90" s="66"/>
      <c r="EY90" s="66"/>
      <c r="EZ90" s="66"/>
      <c r="FA90" s="66"/>
      <c r="FB90" s="66"/>
      <c r="FC90" s="66"/>
      <c r="FD90" s="66"/>
      <c r="FE90" s="66"/>
      <c r="FF90" s="66"/>
      <c r="FG90" s="66"/>
      <c r="FH90" s="66"/>
      <c r="FI90" s="66"/>
      <c r="FJ90" s="66"/>
      <c r="FK90" s="66"/>
      <c r="FL90" s="66"/>
      <c r="FM90" s="66"/>
      <c r="FN90" s="66"/>
      <c r="FO90" s="66"/>
      <c r="FP90" s="66"/>
      <c r="FQ90" s="66"/>
      <c r="FR90" s="66"/>
      <c r="FS90" s="66"/>
      <c r="FT90" s="66"/>
      <c r="FU90" s="66"/>
      <c r="FV90" s="66"/>
      <c r="FW90" s="66"/>
      <c r="FX90" s="66"/>
      <c r="FY90" s="66"/>
      <c r="FZ90" s="66"/>
    </row>
    <row r="91" spans="28:182" x14ac:dyDescent="0.25"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  <c r="CK91" s="66"/>
      <c r="CL91" s="66"/>
      <c r="CM91" s="66"/>
      <c r="CN91" s="66"/>
      <c r="CO91" s="66"/>
      <c r="CP91" s="66"/>
      <c r="CQ91" s="66"/>
      <c r="CR91" s="66"/>
      <c r="CS91" s="66"/>
      <c r="CT91" s="66"/>
      <c r="CU91" s="66"/>
      <c r="CV91" s="66"/>
      <c r="CW91" s="66"/>
      <c r="CX91" s="66"/>
      <c r="CY91" s="66"/>
      <c r="CZ91" s="66"/>
      <c r="DA91" s="66"/>
      <c r="DB91" s="66"/>
      <c r="DC91" s="66"/>
      <c r="DD91" s="66"/>
      <c r="DE91" s="66"/>
      <c r="DF91" s="66"/>
      <c r="DG91" s="66"/>
      <c r="DH91" s="66"/>
      <c r="DI91" s="66"/>
      <c r="DJ91" s="66"/>
      <c r="DK91" s="66"/>
      <c r="DL91" s="66"/>
      <c r="DM91" s="66"/>
      <c r="DN91" s="66"/>
      <c r="DO91" s="66"/>
      <c r="DP91" s="66"/>
      <c r="DQ91" s="66"/>
      <c r="DR91" s="66"/>
      <c r="DS91" s="66"/>
      <c r="DT91" s="66"/>
      <c r="DU91" s="66"/>
      <c r="DV91" s="66"/>
      <c r="DW91" s="66"/>
      <c r="DX91" s="66"/>
      <c r="DY91" s="66"/>
      <c r="DZ91" s="66"/>
      <c r="EA91" s="66"/>
      <c r="EB91" s="66"/>
      <c r="EC91" s="66"/>
      <c r="ED91" s="66"/>
      <c r="EE91" s="66"/>
      <c r="EF91" s="66"/>
      <c r="EG91" s="66"/>
      <c r="EH91" s="66"/>
      <c r="EI91" s="66"/>
      <c r="EJ91" s="66"/>
      <c r="EK91" s="66"/>
      <c r="EL91" s="66"/>
      <c r="EM91" s="66"/>
      <c r="EN91" s="66"/>
      <c r="EO91" s="66"/>
      <c r="EP91" s="66"/>
      <c r="EQ91" s="66"/>
      <c r="ER91" s="66"/>
      <c r="ES91" s="66"/>
      <c r="ET91" s="66"/>
      <c r="EU91" s="66"/>
      <c r="EV91" s="66"/>
      <c r="EW91" s="66"/>
      <c r="EX91" s="66"/>
      <c r="EY91" s="66"/>
      <c r="EZ91" s="66"/>
      <c r="FA91" s="66"/>
      <c r="FB91" s="66"/>
      <c r="FC91" s="66"/>
      <c r="FD91" s="66"/>
      <c r="FE91" s="66"/>
      <c r="FF91" s="66"/>
      <c r="FG91" s="66"/>
      <c r="FH91" s="66"/>
      <c r="FI91" s="66"/>
      <c r="FJ91" s="66"/>
      <c r="FK91" s="66"/>
      <c r="FL91" s="66"/>
      <c r="FM91" s="66"/>
      <c r="FN91" s="66"/>
      <c r="FO91" s="66"/>
      <c r="FP91" s="66"/>
      <c r="FQ91" s="66"/>
      <c r="FR91" s="66"/>
      <c r="FS91" s="66"/>
      <c r="FT91" s="66"/>
      <c r="FU91" s="66"/>
      <c r="FV91" s="66"/>
      <c r="FW91" s="66"/>
      <c r="FX91" s="66"/>
      <c r="FY91" s="66"/>
      <c r="FZ91" s="66"/>
    </row>
    <row r="92" spans="28:182" x14ac:dyDescent="0.25"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  <c r="BW92" s="66"/>
      <c r="BX92" s="66"/>
      <c r="BY92" s="66"/>
      <c r="BZ92" s="66"/>
      <c r="CA92" s="66"/>
      <c r="CB92" s="66"/>
      <c r="CC92" s="66"/>
      <c r="CD92" s="66"/>
      <c r="CE92" s="66"/>
      <c r="CF92" s="66"/>
      <c r="CG92" s="66"/>
      <c r="CH92" s="66"/>
      <c r="CI92" s="66"/>
      <c r="CJ92" s="66"/>
      <c r="CK92" s="66"/>
      <c r="CL92" s="66"/>
      <c r="CM92" s="66"/>
      <c r="CN92" s="66"/>
      <c r="CO92" s="66"/>
      <c r="CP92" s="66"/>
      <c r="CQ92" s="66"/>
      <c r="CR92" s="66"/>
      <c r="CS92" s="66"/>
      <c r="CT92" s="66"/>
      <c r="CU92" s="66"/>
      <c r="CV92" s="66"/>
      <c r="CW92" s="66"/>
      <c r="CX92" s="66"/>
      <c r="CY92" s="66"/>
      <c r="CZ92" s="66"/>
      <c r="DA92" s="66"/>
      <c r="DB92" s="66"/>
      <c r="DC92" s="66"/>
      <c r="DD92" s="66"/>
      <c r="DE92" s="66"/>
      <c r="DF92" s="66"/>
      <c r="DG92" s="66"/>
      <c r="DH92" s="66"/>
      <c r="DI92" s="66"/>
      <c r="DJ92" s="66"/>
      <c r="DK92" s="66"/>
      <c r="DL92" s="66"/>
      <c r="DM92" s="66"/>
      <c r="DN92" s="66"/>
      <c r="DO92" s="66"/>
      <c r="DP92" s="66"/>
      <c r="DQ92" s="66"/>
      <c r="DR92" s="66"/>
      <c r="DS92" s="66"/>
      <c r="DT92" s="66"/>
      <c r="DU92" s="66"/>
      <c r="DV92" s="66"/>
      <c r="DW92" s="66"/>
      <c r="DX92" s="66"/>
      <c r="DY92" s="66"/>
      <c r="DZ92" s="66"/>
      <c r="EA92" s="66"/>
      <c r="EB92" s="66"/>
      <c r="EC92" s="66"/>
      <c r="ED92" s="66"/>
      <c r="EE92" s="66"/>
      <c r="EF92" s="66"/>
      <c r="EG92" s="66"/>
      <c r="EH92" s="66"/>
      <c r="EI92" s="66"/>
      <c r="EJ92" s="66"/>
      <c r="EK92" s="66"/>
      <c r="EL92" s="66"/>
      <c r="EM92" s="66"/>
      <c r="EN92" s="66"/>
      <c r="EO92" s="66"/>
      <c r="EP92" s="66"/>
      <c r="EQ92" s="66"/>
      <c r="ER92" s="66"/>
      <c r="ES92" s="66"/>
      <c r="ET92" s="66"/>
      <c r="EU92" s="66"/>
      <c r="EV92" s="66"/>
      <c r="EW92" s="66"/>
      <c r="EX92" s="66"/>
      <c r="EY92" s="66"/>
      <c r="EZ92" s="66"/>
      <c r="FA92" s="66"/>
      <c r="FB92" s="66"/>
      <c r="FC92" s="66"/>
      <c r="FD92" s="66"/>
      <c r="FE92" s="66"/>
      <c r="FF92" s="66"/>
      <c r="FG92" s="66"/>
      <c r="FH92" s="66"/>
      <c r="FI92" s="66"/>
      <c r="FJ92" s="66"/>
      <c r="FK92" s="66"/>
      <c r="FL92" s="66"/>
      <c r="FM92" s="66"/>
      <c r="FN92" s="66"/>
      <c r="FO92" s="66"/>
      <c r="FP92" s="66"/>
      <c r="FQ92" s="66"/>
      <c r="FR92" s="66"/>
      <c r="FS92" s="66"/>
      <c r="FT92" s="66"/>
      <c r="FU92" s="66"/>
      <c r="FV92" s="66"/>
      <c r="FW92" s="66"/>
      <c r="FX92" s="66"/>
      <c r="FY92" s="66"/>
      <c r="FZ92" s="66"/>
    </row>
    <row r="93" spans="28:182" x14ac:dyDescent="0.25"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  <c r="DZ93" s="66"/>
      <c r="EA93" s="66"/>
      <c r="EB93" s="66"/>
      <c r="EC93" s="66"/>
      <c r="ED93" s="66"/>
      <c r="EE93" s="66"/>
      <c r="EF93" s="66"/>
      <c r="EG93" s="66"/>
      <c r="EH93" s="66"/>
      <c r="EI93" s="66"/>
      <c r="EJ93" s="66"/>
      <c r="EK93" s="66"/>
      <c r="EL93" s="66"/>
      <c r="EM93" s="66"/>
      <c r="EN93" s="66"/>
      <c r="EO93" s="66"/>
      <c r="EP93" s="66"/>
      <c r="EQ93" s="66"/>
      <c r="ER93" s="66"/>
      <c r="ES93" s="66"/>
      <c r="ET93" s="66"/>
      <c r="EU93" s="66"/>
      <c r="EV93" s="66"/>
      <c r="EW93" s="66"/>
      <c r="EX93" s="66"/>
      <c r="EY93" s="66"/>
      <c r="EZ93" s="66"/>
      <c r="FA93" s="66"/>
      <c r="FB93" s="66"/>
      <c r="FC93" s="66"/>
      <c r="FD93" s="66"/>
      <c r="FE93" s="66"/>
      <c r="FF93" s="66"/>
      <c r="FG93" s="66"/>
      <c r="FH93" s="66"/>
      <c r="FI93" s="66"/>
      <c r="FJ93" s="66"/>
      <c r="FK93" s="66"/>
      <c r="FL93" s="66"/>
      <c r="FM93" s="66"/>
      <c r="FN93" s="66"/>
      <c r="FO93" s="66"/>
      <c r="FP93" s="66"/>
      <c r="FQ93" s="66"/>
      <c r="FR93" s="66"/>
      <c r="FS93" s="66"/>
      <c r="FT93" s="66"/>
      <c r="FU93" s="66"/>
      <c r="FV93" s="66"/>
      <c r="FW93" s="66"/>
      <c r="FX93" s="66"/>
      <c r="FY93" s="66"/>
      <c r="FZ93" s="66"/>
    </row>
    <row r="94" spans="28:182" x14ac:dyDescent="0.25"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  <c r="CK94" s="66"/>
      <c r="CL94" s="66"/>
      <c r="CM94" s="66"/>
      <c r="CN94" s="66"/>
      <c r="CO94" s="66"/>
      <c r="CP94" s="66"/>
      <c r="CQ94" s="66"/>
      <c r="CR94" s="66"/>
      <c r="CS94" s="66"/>
      <c r="CT94" s="66"/>
      <c r="CU94" s="66"/>
      <c r="CV94" s="66"/>
      <c r="CW94" s="66"/>
      <c r="CX94" s="66"/>
      <c r="CY94" s="66"/>
      <c r="CZ94" s="66"/>
      <c r="DA94" s="66"/>
      <c r="DB94" s="66"/>
      <c r="DC94" s="66"/>
      <c r="DD94" s="66"/>
      <c r="DE94" s="66"/>
      <c r="DF94" s="66"/>
      <c r="DG94" s="66"/>
      <c r="DH94" s="66"/>
      <c r="DI94" s="66"/>
      <c r="DJ94" s="66"/>
      <c r="DK94" s="66"/>
      <c r="DL94" s="66"/>
      <c r="DM94" s="66"/>
      <c r="DN94" s="66"/>
      <c r="DO94" s="66"/>
      <c r="DP94" s="66"/>
      <c r="DQ94" s="66"/>
      <c r="DR94" s="66"/>
      <c r="DS94" s="66"/>
      <c r="DT94" s="66"/>
      <c r="DU94" s="66"/>
      <c r="DV94" s="66"/>
      <c r="DW94" s="66"/>
      <c r="DX94" s="66"/>
      <c r="DY94" s="66"/>
      <c r="DZ94" s="66"/>
      <c r="EA94" s="66"/>
      <c r="EB94" s="66"/>
      <c r="EC94" s="66"/>
      <c r="ED94" s="66"/>
      <c r="EE94" s="66"/>
      <c r="EF94" s="66"/>
      <c r="EG94" s="66"/>
      <c r="EH94" s="66"/>
      <c r="EI94" s="66"/>
      <c r="EJ94" s="66"/>
      <c r="EK94" s="66"/>
      <c r="EL94" s="66"/>
      <c r="EM94" s="66"/>
      <c r="EN94" s="66"/>
      <c r="EO94" s="66"/>
      <c r="EP94" s="66"/>
      <c r="EQ94" s="66"/>
      <c r="ER94" s="66"/>
      <c r="ES94" s="66"/>
      <c r="ET94" s="66"/>
      <c r="EU94" s="66"/>
      <c r="EV94" s="66"/>
      <c r="EW94" s="66"/>
      <c r="EX94" s="66"/>
      <c r="EY94" s="66"/>
      <c r="EZ94" s="66"/>
      <c r="FA94" s="66"/>
      <c r="FB94" s="66"/>
      <c r="FC94" s="66"/>
      <c r="FD94" s="66"/>
      <c r="FE94" s="66"/>
      <c r="FF94" s="66"/>
      <c r="FG94" s="66"/>
      <c r="FH94" s="66"/>
      <c r="FI94" s="66"/>
      <c r="FJ94" s="66"/>
      <c r="FK94" s="66"/>
      <c r="FL94" s="66"/>
      <c r="FM94" s="66"/>
      <c r="FN94" s="66"/>
      <c r="FO94" s="66"/>
      <c r="FP94" s="66"/>
      <c r="FQ94" s="66"/>
      <c r="FR94" s="66"/>
      <c r="FS94" s="66"/>
      <c r="FT94" s="66"/>
      <c r="FU94" s="66"/>
      <c r="FV94" s="66"/>
      <c r="FW94" s="66"/>
      <c r="FX94" s="66"/>
      <c r="FY94" s="66"/>
      <c r="FZ94" s="66"/>
    </row>
    <row r="95" spans="28:182" x14ac:dyDescent="0.25"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  <c r="CK95" s="66"/>
      <c r="CL95" s="66"/>
      <c r="CM95" s="66"/>
      <c r="CN95" s="66"/>
      <c r="CO95" s="66"/>
      <c r="CP95" s="66"/>
      <c r="CQ95" s="66"/>
      <c r="CR95" s="66"/>
      <c r="CS95" s="66"/>
      <c r="CT95" s="66"/>
      <c r="CU95" s="66"/>
      <c r="CV95" s="66"/>
      <c r="CW95" s="66"/>
      <c r="CX95" s="66"/>
      <c r="CY95" s="66"/>
      <c r="CZ95" s="66"/>
      <c r="DA95" s="66"/>
      <c r="DB95" s="66"/>
      <c r="DC95" s="66"/>
      <c r="DD95" s="66"/>
      <c r="DE95" s="66"/>
      <c r="DF95" s="66"/>
      <c r="DG95" s="66"/>
      <c r="DH95" s="66"/>
      <c r="DI95" s="66"/>
      <c r="DJ95" s="66"/>
      <c r="DK95" s="66"/>
      <c r="DL95" s="66"/>
      <c r="DM95" s="66"/>
      <c r="DN95" s="66"/>
      <c r="DO95" s="66"/>
      <c r="DP95" s="66"/>
      <c r="DQ95" s="66"/>
      <c r="DR95" s="66"/>
      <c r="DS95" s="66"/>
      <c r="DT95" s="66"/>
      <c r="DU95" s="66"/>
      <c r="DV95" s="66"/>
      <c r="DW95" s="66"/>
      <c r="DX95" s="66"/>
      <c r="DY95" s="66"/>
      <c r="DZ95" s="66"/>
      <c r="EA95" s="66"/>
      <c r="EB95" s="66"/>
      <c r="EC95" s="66"/>
      <c r="ED95" s="66"/>
      <c r="EE95" s="66"/>
      <c r="EF95" s="66"/>
      <c r="EG95" s="66"/>
      <c r="EH95" s="66"/>
      <c r="EI95" s="66"/>
      <c r="EJ95" s="66"/>
      <c r="EK95" s="66"/>
      <c r="EL95" s="66"/>
      <c r="EM95" s="66"/>
      <c r="EN95" s="66"/>
      <c r="EO95" s="66"/>
      <c r="EP95" s="66"/>
      <c r="EQ95" s="66"/>
      <c r="ER95" s="66"/>
      <c r="ES95" s="66"/>
      <c r="ET95" s="66"/>
      <c r="EU95" s="66"/>
      <c r="EV95" s="66"/>
      <c r="EW95" s="66"/>
      <c r="EX95" s="66"/>
      <c r="EY95" s="66"/>
      <c r="EZ95" s="66"/>
      <c r="FA95" s="66"/>
      <c r="FB95" s="66"/>
      <c r="FC95" s="66"/>
      <c r="FD95" s="66"/>
      <c r="FE95" s="66"/>
      <c r="FF95" s="66"/>
      <c r="FG95" s="66"/>
      <c r="FH95" s="66"/>
      <c r="FI95" s="66"/>
      <c r="FJ95" s="66"/>
      <c r="FK95" s="66"/>
      <c r="FL95" s="66"/>
      <c r="FM95" s="66"/>
      <c r="FN95" s="66"/>
      <c r="FO95" s="66"/>
      <c r="FP95" s="66"/>
      <c r="FQ95" s="66"/>
      <c r="FR95" s="66"/>
      <c r="FS95" s="66"/>
      <c r="FT95" s="66"/>
      <c r="FU95" s="66"/>
      <c r="FV95" s="66"/>
      <c r="FW95" s="66"/>
      <c r="FX95" s="66"/>
      <c r="FY95" s="66"/>
      <c r="FZ95" s="66"/>
    </row>
    <row r="96" spans="28:182" x14ac:dyDescent="0.25"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6"/>
      <c r="DB96" s="66"/>
      <c r="DC96" s="66"/>
      <c r="DD96" s="66"/>
      <c r="DE96" s="66"/>
      <c r="DF96" s="66"/>
      <c r="DG96" s="66"/>
      <c r="DH96" s="66"/>
      <c r="DI96" s="66"/>
      <c r="DJ96" s="66"/>
      <c r="DK96" s="66"/>
      <c r="DL96" s="66"/>
      <c r="DM96" s="66"/>
      <c r="DN96" s="66"/>
      <c r="DO96" s="66"/>
      <c r="DP96" s="66"/>
      <c r="DQ96" s="66"/>
      <c r="DR96" s="66"/>
      <c r="DS96" s="66"/>
      <c r="DT96" s="66"/>
      <c r="DU96" s="66"/>
      <c r="DV96" s="66"/>
      <c r="DW96" s="66"/>
      <c r="DX96" s="66"/>
      <c r="DY96" s="66"/>
      <c r="DZ96" s="66"/>
      <c r="EA96" s="66"/>
      <c r="EB96" s="66"/>
      <c r="EC96" s="66"/>
      <c r="ED96" s="66"/>
      <c r="EE96" s="66"/>
      <c r="EF96" s="66"/>
      <c r="EG96" s="66"/>
      <c r="EH96" s="66"/>
      <c r="EI96" s="66"/>
      <c r="EJ96" s="66"/>
      <c r="EK96" s="66"/>
      <c r="EL96" s="66"/>
      <c r="EM96" s="66"/>
      <c r="EN96" s="66"/>
      <c r="EO96" s="66"/>
      <c r="EP96" s="66"/>
      <c r="EQ96" s="66"/>
      <c r="ER96" s="66"/>
      <c r="ES96" s="66"/>
      <c r="ET96" s="66"/>
      <c r="EU96" s="66"/>
      <c r="EV96" s="66"/>
      <c r="EW96" s="66"/>
      <c r="EX96" s="66"/>
      <c r="EY96" s="66"/>
      <c r="EZ96" s="66"/>
      <c r="FA96" s="66"/>
      <c r="FB96" s="66"/>
      <c r="FC96" s="66"/>
      <c r="FD96" s="66"/>
      <c r="FE96" s="66"/>
      <c r="FF96" s="66"/>
      <c r="FG96" s="66"/>
      <c r="FH96" s="66"/>
      <c r="FI96" s="66"/>
      <c r="FJ96" s="66"/>
      <c r="FK96" s="66"/>
      <c r="FL96" s="66"/>
      <c r="FM96" s="66"/>
      <c r="FN96" s="66"/>
      <c r="FO96" s="66"/>
      <c r="FP96" s="66"/>
      <c r="FQ96" s="66"/>
      <c r="FR96" s="66"/>
      <c r="FS96" s="66"/>
      <c r="FT96" s="66"/>
      <c r="FU96" s="66"/>
      <c r="FV96" s="66"/>
      <c r="FW96" s="66"/>
      <c r="FX96" s="66"/>
      <c r="FY96" s="66"/>
      <c r="FZ96" s="66"/>
    </row>
    <row r="97" spans="28:182" x14ac:dyDescent="0.25"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6"/>
      <c r="DB97" s="66"/>
      <c r="DC97" s="66"/>
      <c r="DD97" s="66"/>
      <c r="DE97" s="66"/>
      <c r="DF97" s="66"/>
      <c r="DG97" s="66"/>
      <c r="DH97" s="66"/>
      <c r="DI97" s="66"/>
      <c r="DJ97" s="66"/>
      <c r="DK97" s="66"/>
      <c r="DL97" s="66"/>
      <c r="DM97" s="66"/>
      <c r="DN97" s="66"/>
      <c r="DO97" s="66"/>
      <c r="DP97" s="66"/>
      <c r="DQ97" s="66"/>
      <c r="DR97" s="66"/>
      <c r="DS97" s="66"/>
      <c r="DT97" s="66"/>
      <c r="DU97" s="66"/>
      <c r="DV97" s="66"/>
      <c r="DW97" s="66"/>
      <c r="DX97" s="66"/>
      <c r="DY97" s="66"/>
      <c r="DZ97" s="66"/>
      <c r="EA97" s="66"/>
      <c r="EB97" s="66"/>
      <c r="EC97" s="66"/>
      <c r="ED97" s="66"/>
      <c r="EE97" s="66"/>
      <c r="EF97" s="66"/>
      <c r="EG97" s="66"/>
      <c r="EH97" s="66"/>
      <c r="EI97" s="66"/>
      <c r="EJ97" s="66"/>
      <c r="EK97" s="66"/>
      <c r="EL97" s="66"/>
      <c r="EM97" s="66"/>
      <c r="EN97" s="66"/>
      <c r="EO97" s="66"/>
      <c r="EP97" s="66"/>
      <c r="EQ97" s="66"/>
      <c r="ER97" s="66"/>
      <c r="ES97" s="66"/>
      <c r="ET97" s="66"/>
      <c r="EU97" s="66"/>
      <c r="EV97" s="66"/>
      <c r="EW97" s="66"/>
      <c r="EX97" s="66"/>
      <c r="EY97" s="66"/>
      <c r="EZ97" s="66"/>
      <c r="FA97" s="66"/>
      <c r="FB97" s="66"/>
      <c r="FC97" s="66"/>
      <c r="FD97" s="66"/>
      <c r="FE97" s="66"/>
      <c r="FF97" s="66"/>
      <c r="FG97" s="66"/>
      <c r="FH97" s="66"/>
      <c r="FI97" s="66"/>
      <c r="FJ97" s="66"/>
      <c r="FK97" s="66"/>
      <c r="FL97" s="66"/>
      <c r="FM97" s="66"/>
      <c r="FN97" s="66"/>
      <c r="FO97" s="66"/>
      <c r="FP97" s="66"/>
      <c r="FQ97" s="66"/>
      <c r="FR97" s="66"/>
      <c r="FS97" s="66"/>
      <c r="FT97" s="66"/>
      <c r="FU97" s="66"/>
      <c r="FV97" s="66"/>
      <c r="FW97" s="66"/>
      <c r="FX97" s="66"/>
      <c r="FY97" s="66"/>
      <c r="FZ97" s="66"/>
    </row>
    <row r="98" spans="28:182" x14ac:dyDescent="0.25"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6"/>
      <c r="DB98" s="66"/>
      <c r="DC98" s="66"/>
      <c r="DD98" s="66"/>
      <c r="DE98" s="66"/>
      <c r="DF98" s="66"/>
      <c r="DG98" s="66"/>
      <c r="DH98" s="66"/>
      <c r="DI98" s="66"/>
      <c r="DJ98" s="66"/>
      <c r="DK98" s="66"/>
      <c r="DL98" s="66"/>
      <c r="DM98" s="66"/>
      <c r="DN98" s="66"/>
      <c r="DO98" s="66"/>
      <c r="DP98" s="66"/>
      <c r="DQ98" s="66"/>
      <c r="DR98" s="66"/>
      <c r="DS98" s="66"/>
      <c r="DT98" s="66"/>
      <c r="DU98" s="66"/>
      <c r="DV98" s="66"/>
      <c r="DW98" s="66"/>
      <c r="DX98" s="66"/>
      <c r="DY98" s="66"/>
      <c r="DZ98" s="66"/>
      <c r="EA98" s="66"/>
      <c r="EB98" s="66"/>
      <c r="EC98" s="66"/>
      <c r="ED98" s="66"/>
      <c r="EE98" s="66"/>
      <c r="EF98" s="66"/>
      <c r="EG98" s="66"/>
      <c r="EH98" s="66"/>
      <c r="EI98" s="66"/>
      <c r="EJ98" s="66"/>
      <c r="EK98" s="66"/>
      <c r="EL98" s="66"/>
      <c r="EM98" s="66"/>
      <c r="EN98" s="66"/>
      <c r="EO98" s="66"/>
      <c r="EP98" s="66"/>
      <c r="EQ98" s="66"/>
      <c r="ER98" s="66"/>
      <c r="ES98" s="66"/>
      <c r="ET98" s="66"/>
      <c r="EU98" s="66"/>
      <c r="EV98" s="66"/>
      <c r="EW98" s="66"/>
      <c r="EX98" s="66"/>
      <c r="EY98" s="66"/>
      <c r="EZ98" s="66"/>
      <c r="FA98" s="66"/>
      <c r="FB98" s="66"/>
      <c r="FC98" s="66"/>
      <c r="FD98" s="66"/>
      <c r="FE98" s="66"/>
      <c r="FF98" s="66"/>
      <c r="FG98" s="66"/>
      <c r="FH98" s="66"/>
      <c r="FI98" s="66"/>
      <c r="FJ98" s="66"/>
      <c r="FK98" s="66"/>
      <c r="FL98" s="66"/>
      <c r="FM98" s="66"/>
      <c r="FN98" s="66"/>
      <c r="FO98" s="66"/>
      <c r="FP98" s="66"/>
      <c r="FQ98" s="66"/>
      <c r="FR98" s="66"/>
      <c r="FS98" s="66"/>
      <c r="FT98" s="66"/>
      <c r="FU98" s="66"/>
      <c r="FV98" s="66"/>
      <c r="FW98" s="66"/>
      <c r="FX98" s="66"/>
      <c r="FY98" s="66"/>
      <c r="FZ98" s="66"/>
    </row>
    <row r="99" spans="28:182" x14ac:dyDescent="0.25"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  <c r="BU99" s="66"/>
      <c r="BV99" s="66"/>
      <c r="BW99" s="66"/>
      <c r="BX99" s="66"/>
      <c r="BY99" s="66"/>
      <c r="BZ99" s="66"/>
      <c r="CA99" s="66"/>
      <c r="CB99" s="66"/>
      <c r="CC99" s="66"/>
      <c r="CD99" s="66"/>
      <c r="CE99" s="66"/>
      <c r="CF99" s="66"/>
      <c r="CG99" s="66"/>
      <c r="CH99" s="66"/>
      <c r="CI99" s="66"/>
      <c r="CJ99" s="66"/>
      <c r="CK99" s="66"/>
      <c r="CL99" s="66"/>
      <c r="CM99" s="66"/>
      <c r="CN99" s="66"/>
      <c r="CO99" s="66"/>
      <c r="CP99" s="66"/>
      <c r="CQ99" s="66"/>
      <c r="CR99" s="66"/>
      <c r="CS99" s="66"/>
      <c r="CT99" s="66"/>
      <c r="CU99" s="66"/>
      <c r="CV99" s="66"/>
      <c r="CW99" s="66"/>
      <c r="CX99" s="66"/>
      <c r="CY99" s="66"/>
      <c r="CZ99" s="66"/>
      <c r="DA99" s="66"/>
      <c r="DB99" s="66"/>
      <c r="DC99" s="66"/>
      <c r="DD99" s="66"/>
      <c r="DE99" s="66"/>
      <c r="DF99" s="66"/>
      <c r="DG99" s="66"/>
      <c r="DH99" s="66"/>
      <c r="DI99" s="66"/>
      <c r="DJ99" s="66"/>
      <c r="DK99" s="66"/>
      <c r="DL99" s="66"/>
      <c r="DM99" s="66"/>
      <c r="DN99" s="66"/>
      <c r="DO99" s="66"/>
      <c r="DP99" s="66"/>
      <c r="DQ99" s="66"/>
      <c r="DR99" s="66"/>
      <c r="DS99" s="66"/>
      <c r="DT99" s="66"/>
      <c r="DU99" s="66"/>
      <c r="DV99" s="66"/>
      <c r="DW99" s="66"/>
      <c r="DX99" s="66"/>
      <c r="DY99" s="66"/>
      <c r="DZ99" s="66"/>
      <c r="EA99" s="66"/>
      <c r="EB99" s="66"/>
      <c r="EC99" s="66"/>
      <c r="ED99" s="66"/>
      <c r="EE99" s="66"/>
      <c r="EF99" s="66"/>
      <c r="EG99" s="66"/>
      <c r="EH99" s="66"/>
      <c r="EI99" s="66"/>
      <c r="EJ99" s="66"/>
      <c r="EK99" s="66"/>
      <c r="EL99" s="66"/>
      <c r="EM99" s="66"/>
      <c r="EN99" s="66"/>
      <c r="EO99" s="66"/>
      <c r="EP99" s="66"/>
      <c r="EQ99" s="66"/>
      <c r="ER99" s="66"/>
      <c r="ES99" s="66"/>
      <c r="ET99" s="66"/>
      <c r="EU99" s="66"/>
      <c r="EV99" s="66"/>
      <c r="EW99" s="66"/>
      <c r="EX99" s="66"/>
      <c r="EY99" s="66"/>
      <c r="EZ99" s="66"/>
      <c r="FA99" s="66"/>
      <c r="FB99" s="66"/>
      <c r="FC99" s="66"/>
      <c r="FD99" s="66"/>
      <c r="FE99" s="66"/>
      <c r="FF99" s="66"/>
      <c r="FG99" s="66"/>
      <c r="FH99" s="66"/>
      <c r="FI99" s="66"/>
      <c r="FJ99" s="66"/>
      <c r="FK99" s="66"/>
      <c r="FL99" s="66"/>
      <c r="FM99" s="66"/>
      <c r="FN99" s="66"/>
      <c r="FO99" s="66"/>
      <c r="FP99" s="66"/>
      <c r="FQ99" s="66"/>
      <c r="FR99" s="66"/>
      <c r="FS99" s="66"/>
      <c r="FT99" s="66"/>
      <c r="FU99" s="66"/>
      <c r="FV99" s="66"/>
      <c r="FW99" s="66"/>
      <c r="FX99" s="66"/>
      <c r="FY99" s="66"/>
      <c r="FZ99" s="66"/>
    </row>
    <row r="100" spans="28:182" x14ac:dyDescent="0.25"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  <c r="CA100" s="66"/>
      <c r="CB100" s="66"/>
      <c r="CC100" s="66"/>
      <c r="CD100" s="66"/>
      <c r="CE100" s="66"/>
      <c r="CF100" s="66"/>
      <c r="CG100" s="66"/>
      <c r="CH100" s="66"/>
      <c r="CI100" s="66"/>
      <c r="CJ100" s="66"/>
      <c r="CK100" s="66"/>
      <c r="CL100" s="66"/>
      <c r="CM100" s="66"/>
      <c r="CN100" s="66"/>
      <c r="CO100" s="66"/>
      <c r="CP100" s="66"/>
      <c r="CQ100" s="66"/>
      <c r="CR100" s="66"/>
      <c r="CS100" s="66"/>
      <c r="CT100" s="66"/>
      <c r="CU100" s="66"/>
      <c r="CV100" s="66"/>
      <c r="CW100" s="66"/>
      <c r="CX100" s="66"/>
      <c r="CY100" s="66"/>
      <c r="CZ100" s="66"/>
      <c r="DA100" s="66"/>
      <c r="DB100" s="66"/>
      <c r="DC100" s="66"/>
      <c r="DD100" s="66"/>
      <c r="DE100" s="66"/>
      <c r="DF100" s="66"/>
      <c r="DG100" s="66"/>
      <c r="DH100" s="66"/>
      <c r="DI100" s="66"/>
      <c r="DJ100" s="66"/>
      <c r="DK100" s="66"/>
      <c r="DL100" s="66"/>
      <c r="DM100" s="66"/>
      <c r="DN100" s="66"/>
      <c r="DO100" s="66"/>
      <c r="DP100" s="66"/>
      <c r="DQ100" s="66"/>
      <c r="DR100" s="66"/>
      <c r="DS100" s="66"/>
      <c r="DT100" s="66"/>
      <c r="DU100" s="66"/>
      <c r="DV100" s="66"/>
      <c r="DW100" s="66"/>
      <c r="DX100" s="66"/>
      <c r="DY100" s="66"/>
      <c r="DZ100" s="66"/>
      <c r="EA100" s="66"/>
      <c r="EB100" s="66"/>
      <c r="EC100" s="66"/>
      <c r="ED100" s="66"/>
      <c r="EE100" s="66"/>
      <c r="EF100" s="66"/>
      <c r="EG100" s="66"/>
      <c r="EH100" s="66"/>
      <c r="EI100" s="66"/>
      <c r="EJ100" s="66"/>
      <c r="EK100" s="66"/>
      <c r="EL100" s="66"/>
      <c r="EM100" s="66"/>
      <c r="EN100" s="66"/>
      <c r="EO100" s="66"/>
      <c r="EP100" s="66"/>
      <c r="EQ100" s="66"/>
      <c r="ER100" s="66"/>
      <c r="ES100" s="66"/>
      <c r="ET100" s="66"/>
      <c r="EU100" s="66"/>
      <c r="EV100" s="66"/>
      <c r="EW100" s="66"/>
      <c r="EX100" s="66"/>
      <c r="EY100" s="66"/>
      <c r="EZ100" s="66"/>
      <c r="FA100" s="66"/>
      <c r="FB100" s="66"/>
      <c r="FC100" s="66"/>
      <c r="FD100" s="66"/>
      <c r="FE100" s="66"/>
      <c r="FF100" s="66"/>
      <c r="FG100" s="66"/>
      <c r="FH100" s="66"/>
      <c r="FI100" s="66"/>
      <c r="FJ100" s="66"/>
      <c r="FK100" s="66"/>
      <c r="FL100" s="66"/>
      <c r="FM100" s="66"/>
      <c r="FN100" s="66"/>
      <c r="FO100" s="66"/>
      <c r="FP100" s="66"/>
      <c r="FQ100" s="66"/>
      <c r="FR100" s="66"/>
      <c r="FS100" s="66"/>
      <c r="FT100" s="66"/>
      <c r="FU100" s="66"/>
      <c r="FV100" s="66"/>
      <c r="FW100" s="66"/>
      <c r="FX100" s="66"/>
      <c r="FY100" s="66"/>
      <c r="FZ100" s="66"/>
    </row>
    <row r="101" spans="28:182" x14ac:dyDescent="0.25"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66"/>
      <c r="BG101" s="66"/>
      <c r="BH101" s="66"/>
      <c r="BI101" s="66"/>
      <c r="BJ101" s="66"/>
      <c r="BK101" s="66"/>
      <c r="BL101" s="66"/>
      <c r="BM101" s="66"/>
      <c r="BN101" s="66"/>
      <c r="BO101" s="66"/>
      <c r="BP101" s="66"/>
      <c r="BQ101" s="66"/>
      <c r="BR101" s="66"/>
      <c r="BS101" s="66"/>
      <c r="BT101" s="66"/>
      <c r="BU101" s="66"/>
      <c r="BV101" s="66"/>
      <c r="BW101" s="66"/>
      <c r="BX101" s="66"/>
      <c r="BY101" s="66"/>
      <c r="BZ101" s="66"/>
      <c r="CA101" s="66"/>
      <c r="CB101" s="66"/>
      <c r="CC101" s="66"/>
      <c r="CD101" s="66"/>
      <c r="CE101" s="66"/>
      <c r="CF101" s="66"/>
      <c r="CG101" s="66"/>
      <c r="CH101" s="66"/>
      <c r="CI101" s="66"/>
      <c r="CJ101" s="66"/>
      <c r="CK101" s="66"/>
      <c r="CL101" s="66"/>
      <c r="CM101" s="66"/>
      <c r="CN101" s="66"/>
      <c r="CO101" s="66"/>
      <c r="CP101" s="66"/>
      <c r="CQ101" s="66"/>
      <c r="CR101" s="66"/>
      <c r="CS101" s="66"/>
      <c r="CT101" s="66"/>
      <c r="CU101" s="66"/>
      <c r="CV101" s="66"/>
      <c r="CW101" s="66"/>
      <c r="CX101" s="66"/>
      <c r="CY101" s="66"/>
      <c r="CZ101" s="66"/>
      <c r="DA101" s="66"/>
      <c r="DB101" s="66"/>
      <c r="DC101" s="66"/>
      <c r="DD101" s="66"/>
      <c r="DE101" s="66"/>
      <c r="DF101" s="66"/>
      <c r="DG101" s="66"/>
      <c r="DH101" s="66"/>
      <c r="DI101" s="66"/>
      <c r="DJ101" s="66"/>
      <c r="DK101" s="66"/>
      <c r="DL101" s="66"/>
      <c r="DM101" s="66"/>
      <c r="DN101" s="66"/>
      <c r="DO101" s="66"/>
      <c r="DP101" s="66"/>
      <c r="DQ101" s="66"/>
      <c r="DR101" s="66"/>
      <c r="DS101" s="66"/>
      <c r="DT101" s="66"/>
      <c r="DU101" s="66"/>
      <c r="DV101" s="66"/>
      <c r="DW101" s="66"/>
      <c r="DX101" s="66"/>
      <c r="DY101" s="66"/>
      <c r="DZ101" s="66"/>
      <c r="EA101" s="66"/>
      <c r="EB101" s="66"/>
      <c r="EC101" s="66"/>
      <c r="ED101" s="66"/>
      <c r="EE101" s="66"/>
      <c r="EF101" s="66"/>
      <c r="EG101" s="66"/>
      <c r="EH101" s="66"/>
      <c r="EI101" s="66"/>
      <c r="EJ101" s="66"/>
      <c r="EK101" s="66"/>
      <c r="EL101" s="66"/>
      <c r="EM101" s="66"/>
      <c r="EN101" s="66"/>
      <c r="EO101" s="66"/>
      <c r="EP101" s="66"/>
      <c r="EQ101" s="66"/>
      <c r="ER101" s="66"/>
      <c r="ES101" s="66"/>
      <c r="ET101" s="66"/>
      <c r="EU101" s="66"/>
      <c r="EV101" s="66"/>
      <c r="EW101" s="66"/>
      <c r="EX101" s="66"/>
      <c r="EY101" s="66"/>
      <c r="EZ101" s="66"/>
      <c r="FA101" s="66"/>
      <c r="FB101" s="66"/>
      <c r="FC101" s="66"/>
      <c r="FD101" s="66"/>
      <c r="FE101" s="66"/>
      <c r="FF101" s="66"/>
      <c r="FG101" s="66"/>
      <c r="FH101" s="66"/>
      <c r="FI101" s="66"/>
      <c r="FJ101" s="66"/>
      <c r="FK101" s="66"/>
      <c r="FL101" s="66"/>
      <c r="FM101" s="66"/>
      <c r="FN101" s="66"/>
      <c r="FO101" s="66"/>
      <c r="FP101" s="66"/>
      <c r="FQ101" s="66"/>
      <c r="FR101" s="66"/>
      <c r="FS101" s="66"/>
      <c r="FT101" s="66"/>
      <c r="FU101" s="66"/>
      <c r="FV101" s="66"/>
      <c r="FW101" s="66"/>
      <c r="FX101" s="66"/>
      <c r="FY101" s="66"/>
      <c r="FZ101" s="66"/>
    </row>
    <row r="102" spans="28:182" x14ac:dyDescent="0.25"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  <c r="CQ102" s="66"/>
      <c r="CR102" s="66"/>
      <c r="CS102" s="66"/>
      <c r="CT102" s="66"/>
      <c r="CU102" s="66"/>
      <c r="CV102" s="66"/>
      <c r="CW102" s="66"/>
      <c r="CX102" s="66"/>
      <c r="CY102" s="66"/>
      <c r="CZ102" s="66"/>
      <c r="DA102" s="66"/>
      <c r="DB102" s="66"/>
      <c r="DC102" s="66"/>
      <c r="DD102" s="66"/>
      <c r="DE102" s="66"/>
      <c r="DF102" s="66"/>
      <c r="DG102" s="66"/>
      <c r="DH102" s="66"/>
      <c r="DI102" s="66"/>
      <c r="DJ102" s="66"/>
      <c r="DK102" s="66"/>
      <c r="DL102" s="66"/>
      <c r="DM102" s="66"/>
      <c r="DN102" s="66"/>
      <c r="DO102" s="66"/>
      <c r="DP102" s="66"/>
      <c r="DQ102" s="66"/>
      <c r="DR102" s="66"/>
      <c r="DS102" s="66"/>
      <c r="DT102" s="66"/>
      <c r="DU102" s="66"/>
      <c r="DV102" s="66"/>
      <c r="DW102" s="66"/>
      <c r="DX102" s="66"/>
      <c r="DY102" s="66"/>
      <c r="DZ102" s="66"/>
      <c r="EA102" s="66"/>
      <c r="EB102" s="66"/>
      <c r="EC102" s="66"/>
      <c r="ED102" s="66"/>
      <c r="EE102" s="66"/>
      <c r="EF102" s="66"/>
      <c r="EG102" s="66"/>
      <c r="EH102" s="66"/>
      <c r="EI102" s="66"/>
      <c r="EJ102" s="66"/>
      <c r="EK102" s="66"/>
      <c r="EL102" s="66"/>
      <c r="EM102" s="66"/>
      <c r="EN102" s="66"/>
      <c r="EO102" s="66"/>
      <c r="EP102" s="66"/>
      <c r="EQ102" s="66"/>
      <c r="ER102" s="66"/>
      <c r="ES102" s="66"/>
      <c r="ET102" s="66"/>
      <c r="EU102" s="66"/>
      <c r="EV102" s="66"/>
      <c r="EW102" s="66"/>
      <c r="EX102" s="66"/>
      <c r="EY102" s="66"/>
      <c r="EZ102" s="66"/>
      <c r="FA102" s="66"/>
      <c r="FB102" s="66"/>
      <c r="FC102" s="66"/>
      <c r="FD102" s="66"/>
      <c r="FE102" s="66"/>
      <c r="FF102" s="66"/>
      <c r="FG102" s="66"/>
      <c r="FH102" s="66"/>
      <c r="FI102" s="66"/>
      <c r="FJ102" s="66"/>
      <c r="FK102" s="66"/>
      <c r="FL102" s="66"/>
      <c r="FM102" s="66"/>
      <c r="FN102" s="66"/>
      <c r="FO102" s="66"/>
      <c r="FP102" s="66"/>
      <c r="FQ102" s="66"/>
      <c r="FR102" s="66"/>
      <c r="FS102" s="66"/>
      <c r="FT102" s="66"/>
      <c r="FU102" s="66"/>
      <c r="FV102" s="66"/>
      <c r="FW102" s="66"/>
      <c r="FX102" s="66"/>
      <c r="FY102" s="66"/>
      <c r="FZ102" s="66"/>
    </row>
    <row r="103" spans="28:182" x14ac:dyDescent="0.25"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  <c r="DZ103" s="66"/>
      <c r="EA103" s="66"/>
      <c r="EB103" s="66"/>
      <c r="EC103" s="66"/>
      <c r="ED103" s="66"/>
      <c r="EE103" s="66"/>
      <c r="EF103" s="66"/>
      <c r="EG103" s="66"/>
      <c r="EH103" s="66"/>
      <c r="EI103" s="66"/>
      <c r="EJ103" s="66"/>
      <c r="EK103" s="66"/>
      <c r="EL103" s="66"/>
      <c r="EM103" s="66"/>
      <c r="EN103" s="66"/>
      <c r="EO103" s="66"/>
      <c r="EP103" s="66"/>
      <c r="EQ103" s="66"/>
      <c r="ER103" s="66"/>
      <c r="ES103" s="66"/>
      <c r="ET103" s="66"/>
      <c r="EU103" s="66"/>
      <c r="EV103" s="66"/>
      <c r="EW103" s="66"/>
      <c r="EX103" s="66"/>
      <c r="EY103" s="66"/>
      <c r="EZ103" s="66"/>
      <c r="FA103" s="66"/>
      <c r="FB103" s="66"/>
      <c r="FC103" s="66"/>
      <c r="FD103" s="66"/>
      <c r="FE103" s="66"/>
      <c r="FF103" s="66"/>
      <c r="FG103" s="66"/>
      <c r="FH103" s="66"/>
      <c r="FI103" s="66"/>
      <c r="FJ103" s="66"/>
      <c r="FK103" s="66"/>
      <c r="FL103" s="66"/>
      <c r="FM103" s="66"/>
      <c r="FN103" s="66"/>
      <c r="FO103" s="66"/>
      <c r="FP103" s="66"/>
      <c r="FQ103" s="66"/>
      <c r="FR103" s="66"/>
      <c r="FS103" s="66"/>
      <c r="FT103" s="66"/>
      <c r="FU103" s="66"/>
      <c r="FV103" s="66"/>
      <c r="FW103" s="66"/>
      <c r="FX103" s="66"/>
      <c r="FY103" s="66"/>
      <c r="FZ103" s="66"/>
    </row>
    <row r="104" spans="28:182" x14ac:dyDescent="0.25"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66"/>
      <c r="BI104" s="66"/>
      <c r="BJ104" s="66"/>
      <c r="BK104" s="66"/>
      <c r="BL104" s="66"/>
      <c r="BM104" s="66"/>
      <c r="BN104" s="66"/>
      <c r="BO104" s="66"/>
      <c r="BP104" s="66"/>
      <c r="BQ104" s="66"/>
      <c r="BR104" s="66"/>
      <c r="BS104" s="66"/>
      <c r="BT104" s="66"/>
      <c r="BU104" s="66"/>
      <c r="BV104" s="66"/>
      <c r="BW104" s="66"/>
      <c r="BX104" s="66"/>
      <c r="BY104" s="66"/>
      <c r="BZ104" s="66"/>
      <c r="CA104" s="66"/>
      <c r="CB104" s="66"/>
      <c r="CC104" s="66"/>
      <c r="CD104" s="66"/>
      <c r="CE104" s="66"/>
      <c r="CF104" s="66"/>
      <c r="CG104" s="66"/>
      <c r="CH104" s="66"/>
      <c r="CI104" s="66"/>
      <c r="CJ104" s="66"/>
      <c r="CK104" s="66"/>
      <c r="CL104" s="66"/>
      <c r="CM104" s="66"/>
      <c r="CN104" s="66"/>
      <c r="CO104" s="66"/>
      <c r="CP104" s="66"/>
      <c r="CQ104" s="66"/>
      <c r="CR104" s="66"/>
      <c r="CS104" s="66"/>
      <c r="CT104" s="66"/>
      <c r="CU104" s="66"/>
      <c r="CV104" s="66"/>
      <c r="CW104" s="66"/>
      <c r="CX104" s="66"/>
      <c r="CY104" s="66"/>
      <c r="CZ104" s="66"/>
      <c r="DA104" s="66"/>
      <c r="DB104" s="66"/>
      <c r="DC104" s="66"/>
      <c r="DD104" s="66"/>
      <c r="DE104" s="66"/>
      <c r="DF104" s="66"/>
      <c r="DG104" s="66"/>
      <c r="DH104" s="66"/>
      <c r="DI104" s="66"/>
      <c r="DJ104" s="66"/>
      <c r="DK104" s="66"/>
      <c r="DL104" s="66"/>
      <c r="DM104" s="66"/>
      <c r="DN104" s="66"/>
      <c r="DO104" s="66"/>
      <c r="DP104" s="66"/>
      <c r="DQ104" s="66"/>
      <c r="DR104" s="66"/>
      <c r="DS104" s="66"/>
      <c r="DT104" s="66"/>
      <c r="DU104" s="66"/>
      <c r="DV104" s="66"/>
      <c r="DW104" s="66"/>
      <c r="DX104" s="66"/>
      <c r="DY104" s="66"/>
      <c r="DZ104" s="66"/>
      <c r="EA104" s="66"/>
      <c r="EB104" s="66"/>
      <c r="EC104" s="66"/>
      <c r="ED104" s="66"/>
      <c r="EE104" s="66"/>
      <c r="EF104" s="66"/>
      <c r="EG104" s="66"/>
      <c r="EH104" s="66"/>
      <c r="EI104" s="66"/>
      <c r="EJ104" s="66"/>
      <c r="EK104" s="66"/>
      <c r="EL104" s="66"/>
      <c r="EM104" s="66"/>
      <c r="EN104" s="66"/>
      <c r="EO104" s="66"/>
      <c r="EP104" s="66"/>
      <c r="EQ104" s="66"/>
      <c r="ER104" s="66"/>
      <c r="ES104" s="66"/>
      <c r="ET104" s="66"/>
      <c r="EU104" s="66"/>
      <c r="EV104" s="66"/>
      <c r="EW104" s="66"/>
      <c r="EX104" s="66"/>
      <c r="EY104" s="66"/>
      <c r="EZ104" s="66"/>
      <c r="FA104" s="66"/>
      <c r="FB104" s="66"/>
      <c r="FC104" s="66"/>
      <c r="FD104" s="66"/>
      <c r="FE104" s="66"/>
      <c r="FF104" s="66"/>
      <c r="FG104" s="66"/>
      <c r="FH104" s="66"/>
      <c r="FI104" s="66"/>
      <c r="FJ104" s="66"/>
      <c r="FK104" s="66"/>
      <c r="FL104" s="66"/>
      <c r="FM104" s="66"/>
      <c r="FN104" s="66"/>
      <c r="FO104" s="66"/>
      <c r="FP104" s="66"/>
      <c r="FQ104" s="66"/>
      <c r="FR104" s="66"/>
      <c r="FS104" s="66"/>
      <c r="FT104" s="66"/>
      <c r="FU104" s="66"/>
      <c r="FV104" s="66"/>
      <c r="FW104" s="66"/>
      <c r="FX104" s="66"/>
      <c r="FY104" s="66"/>
      <c r="FZ104" s="66"/>
    </row>
    <row r="105" spans="28:182" x14ac:dyDescent="0.25"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  <c r="BG105" s="66"/>
      <c r="BH105" s="66"/>
      <c r="BI105" s="66"/>
      <c r="BJ105" s="66"/>
      <c r="BK105" s="66"/>
      <c r="BL105" s="66"/>
      <c r="BM105" s="66"/>
      <c r="BN105" s="66"/>
      <c r="BO105" s="66"/>
      <c r="BP105" s="66"/>
      <c r="BQ105" s="66"/>
      <c r="BR105" s="66"/>
      <c r="BS105" s="66"/>
      <c r="BT105" s="66"/>
      <c r="BU105" s="66"/>
      <c r="BV105" s="66"/>
      <c r="BW105" s="66"/>
      <c r="BX105" s="66"/>
      <c r="BY105" s="66"/>
      <c r="BZ105" s="66"/>
      <c r="CA105" s="66"/>
      <c r="CB105" s="66"/>
      <c r="CC105" s="66"/>
      <c r="CD105" s="66"/>
      <c r="CE105" s="66"/>
      <c r="CF105" s="66"/>
      <c r="CG105" s="66"/>
      <c r="CH105" s="66"/>
      <c r="CI105" s="66"/>
      <c r="CJ105" s="66"/>
      <c r="CK105" s="66"/>
      <c r="CL105" s="66"/>
      <c r="CM105" s="66"/>
      <c r="CN105" s="66"/>
      <c r="CO105" s="66"/>
      <c r="CP105" s="66"/>
      <c r="CQ105" s="66"/>
      <c r="CR105" s="66"/>
      <c r="CS105" s="66"/>
      <c r="CT105" s="66"/>
      <c r="CU105" s="66"/>
      <c r="CV105" s="66"/>
      <c r="CW105" s="66"/>
      <c r="CX105" s="66"/>
      <c r="CY105" s="66"/>
      <c r="CZ105" s="66"/>
      <c r="DA105" s="66"/>
      <c r="DB105" s="66"/>
      <c r="DC105" s="66"/>
      <c r="DD105" s="66"/>
      <c r="DE105" s="66"/>
      <c r="DF105" s="66"/>
      <c r="DG105" s="66"/>
      <c r="DH105" s="66"/>
      <c r="DI105" s="66"/>
      <c r="DJ105" s="66"/>
      <c r="DK105" s="66"/>
      <c r="DL105" s="66"/>
      <c r="DM105" s="66"/>
      <c r="DN105" s="66"/>
      <c r="DO105" s="66"/>
      <c r="DP105" s="66"/>
      <c r="DQ105" s="66"/>
      <c r="DR105" s="66"/>
      <c r="DS105" s="66"/>
      <c r="DT105" s="66"/>
      <c r="DU105" s="66"/>
      <c r="DV105" s="66"/>
      <c r="DW105" s="66"/>
      <c r="DX105" s="66"/>
      <c r="DY105" s="66"/>
      <c r="DZ105" s="66"/>
      <c r="EA105" s="66"/>
      <c r="EB105" s="66"/>
      <c r="EC105" s="66"/>
      <c r="ED105" s="66"/>
      <c r="EE105" s="66"/>
      <c r="EF105" s="66"/>
      <c r="EG105" s="66"/>
      <c r="EH105" s="66"/>
      <c r="EI105" s="66"/>
      <c r="EJ105" s="66"/>
      <c r="EK105" s="66"/>
      <c r="EL105" s="66"/>
      <c r="EM105" s="66"/>
      <c r="EN105" s="66"/>
      <c r="EO105" s="66"/>
      <c r="EP105" s="66"/>
      <c r="EQ105" s="66"/>
      <c r="ER105" s="66"/>
      <c r="ES105" s="66"/>
      <c r="ET105" s="66"/>
      <c r="EU105" s="66"/>
      <c r="EV105" s="66"/>
      <c r="EW105" s="66"/>
      <c r="EX105" s="66"/>
      <c r="EY105" s="66"/>
      <c r="EZ105" s="66"/>
      <c r="FA105" s="66"/>
      <c r="FB105" s="66"/>
      <c r="FC105" s="66"/>
      <c r="FD105" s="66"/>
      <c r="FE105" s="66"/>
      <c r="FF105" s="66"/>
      <c r="FG105" s="66"/>
      <c r="FH105" s="66"/>
      <c r="FI105" s="66"/>
      <c r="FJ105" s="66"/>
      <c r="FK105" s="66"/>
      <c r="FL105" s="66"/>
      <c r="FM105" s="66"/>
      <c r="FN105" s="66"/>
      <c r="FO105" s="66"/>
      <c r="FP105" s="66"/>
      <c r="FQ105" s="66"/>
      <c r="FR105" s="66"/>
      <c r="FS105" s="66"/>
      <c r="FT105" s="66"/>
      <c r="FU105" s="66"/>
      <c r="FV105" s="66"/>
      <c r="FW105" s="66"/>
      <c r="FX105" s="66"/>
      <c r="FY105" s="66"/>
      <c r="FZ105" s="66"/>
    </row>
    <row r="106" spans="28:182" x14ac:dyDescent="0.25"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66"/>
      <c r="BE106" s="66"/>
      <c r="BF106" s="66"/>
      <c r="BG106" s="66"/>
      <c r="BH106" s="66"/>
      <c r="BI106" s="66"/>
      <c r="BJ106" s="66"/>
      <c r="BK106" s="66"/>
      <c r="BL106" s="66"/>
      <c r="BM106" s="66"/>
      <c r="BN106" s="66"/>
      <c r="BO106" s="66"/>
      <c r="BP106" s="66"/>
      <c r="BQ106" s="66"/>
      <c r="BR106" s="66"/>
      <c r="BS106" s="66"/>
      <c r="BT106" s="66"/>
      <c r="BU106" s="66"/>
      <c r="BV106" s="66"/>
      <c r="BW106" s="66"/>
      <c r="BX106" s="66"/>
      <c r="BY106" s="66"/>
      <c r="BZ106" s="66"/>
      <c r="CA106" s="66"/>
      <c r="CB106" s="66"/>
      <c r="CC106" s="66"/>
      <c r="CD106" s="66"/>
      <c r="CE106" s="66"/>
      <c r="CF106" s="66"/>
      <c r="CG106" s="66"/>
      <c r="CH106" s="66"/>
      <c r="CI106" s="66"/>
      <c r="CJ106" s="66"/>
      <c r="CK106" s="66"/>
      <c r="CL106" s="66"/>
      <c r="CM106" s="66"/>
      <c r="CN106" s="66"/>
      <c r="CO106" s="66"/>
      <c r="CP106" s="66"/>
      <c r="CQ106" s="66"/>
      <c r="CR106" s="66"/>
      <c r="CS106" s="66"/>
      <c r="CT106" s="66"/>
      <c r="CU106" s="66"/>
      <c r="CV106" s="66"/>
      <c r="CW106" s="66"/>
      <c r="CX106" s="66"/>
      <c r="CY106" s="66"/>
      <c r="CZ106" s="66"/>
      <c r="DA106" s="66"/>
      <c r="DB106" s="66"/>
      <c r="DC106" s="66"/>
      <c r="DD106" s="66"/>
      <c r="DE106" s="66"/>
      <c r="DF106" s="66"/>
      <c r="DG106" s="66"/>
      <c r="DH106" s="66"/>
      <c r="DI106" s="66"/>
      <c r="DJ106" s="66"/>
      <c r="DK106" s="66"/>
      <c r="DL106" s="66"/>
      <c r="DM106" s="66"/>
      <c r="DN106" s="66"/>
      <c r="DO106" s="66"/>
      <c r="DP106" s="66"/>
      <c r="DQ106" s="66"/>
      <c r="DR106" s="66"/>
      <c r="DS106" s="66"/>
      <c r="DT106" s="66"/>
      <c r="DU106" s="66"/>
      <c r="DV106" s="66"/>
      <c r="DW106" s="66"/>
      <c r="DX106" s="66"/>
      <c r="DY106" s="66"/>
      <c r="DZ106" s="66"/>
      <c r="EA106" s="66"/>
      <c r="EB106" s="66"/>
      <c r="EC106" s="66"/>
      <c r="ED106" s="66"/>
      <c r="EE106" s="66"/>
      <c r="EF106" s="66"/>
      <c r="EG106" s="66"/>
      <c r="EH106" s="66"/>
      <c r="EI106" s="66"/>
      <c r="EJ106" s="66"/>
      <c r="EK106" s="66"/>
      <c r="EL106" s="66"/>
      <c r="EM106" s="66"/>
      <c r="EN106" s="66"/>
      <c r="EO106" s="66"/>
      <c r="EP106" s="66"/>
      <c r="EQ106" s="66"/>
      <c r="ER106" s="66"/>
      <c r="ES106" s="66"/>
      <c r="ET106" s="66"/>
      <c r="EU106" s="66"/>
      <c r="EV106" s="66"/>
      <c r="EW106" s="66"/>
      <c r="EX106" s="66"/>
      <c r="EY106" s="66"/>
      <c r="EZ106" s="66"/>
      <c r="FA106" s="66"/>
      <c r="FB106" s="66"/>
      <c r="FC106" s="66"/>
      <c r="FD106" s="66"/>
      <c r="FE106" s="66"/>
      <c r="FF106" s="66"/>
      <c r="FG106" s="66"/>
      <c r="FH106" s="66"/>
      <c r="FI106" s="66"/>
      <c r="FJ106" s="66"/>
      <c r="FK106" s="66"/>
      <c r="FL106" s="66"/>
      <c r="FM106" s="66"/>
      <c r="FN106" s="66"/>
      <c r="FO106" s="66"/>
      <c r="FP106" s="66"/>
      <c r="FQ106" s="66"/>
      <c r="FR106" s="66"/>
      <c r="FS106" s="66"/>
      <c r="FT106" s="66"/>
      <c r="FU106" s="66"/>
      <c r="FV106" s="66"/>
      <c r="FW106" s="66"/>
      <c r="FX106" s="66"/>
      <c r="FY106" s="66"/>
      <c r="FZ106" s="66"/>
    </row>
    <row r="107" spans="28:182" x14ac:dyDescent="0.25"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66"/>
      <c r="BL107" s="66"/>
      <c r="BM107" s="66"/>
      <c r="BN107" s="66"/>
      <c r="BO107" s="66"/>
      <c r="BP107" s="66"/>
      <c r="BQ107" s="66"/>
      <c r="BR107" s="66"/>
      <c r="BS107" s="66"/>
      <c r="BT107" s="66"/>
      <c r="BU107" s="66"/>
      <c r="BV107" s="66"/>
      <c r="BW107" s="66"/>
      <c r="BX107" s="66"/>
      <c r="BY107" s="66"/>
      <c r="BZ107" s="66"/>
      <c r="CA107" s="66"/>
      <c r="CB107" s="66"/>
      <c r="CC107" s="66"/>
      <c r="CD107" s="66"/>
      <c r="CE107" s="66"/>
      <c r="CF107" s="66"/>
      <c r="CG107" s="66"/>
      <c r="CH107" s="66"/>
      <c r="CI107" s="66"/>
      <c r="CJ107" s="66"/>
      <c r="CK107" s="66"/>
      <c r="CL107" s="66"/>
      <c r="CM107" s="66"/>
      <c r="CN107" s="66"/>
      <c r="CO107" s="66"/>
      <c r="CP107" s="66"/>
      <c r="CQ107" s="66"/>
      <c r="CR107" s="66"/>
      <c r="CS107" s="66"/>
      <c r="CT107" s="66"/>
      <c r="CU107" s="66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66"/>
      <c r="DG107" s="66"/>
      <c r="DH107" s="66"/>
      <c r="DI107" s="66"/>
      <c r="DJ107" s="66"/>
      <c r="DK107" s="66"/>
      <c r="DL107" s="66"/>
      <c r="DM107" s="66"/>
      <c r="DN107" s="66"/>
      <c r="DO107" s="66"/>
      <c r="DP107" s="66"/>
      <c r="DQ107" s="66"/>
      <c r="DR107" s="66"/>
      <c r="DS107" s="66"/>
      <c r="DT107" s="66"/>
      <c r="DU107" s="66"/>
      <c r="DV107" s="66"/>
      <c r="DW107" s="66"/>
      <c r="DX107" s="66"/>
      <c r="DY107" s="66"/>
      <c r="DZ107" s="66"/>
      <c r="EA107" s="66"/>
      <c r="EB107" s="66"/>
      <c r="EC107" s="66"/>
      <c r="ED107" s="66"/>
      <c r="EE107" s="66"/>
      <c r="EF107" s="66"/>
      <c r="EG107" s="66"/>
      <c r="EH107" s="66"/>
      <c r="EI107" s="66"/>
      <c r="EJ107" s="66"/>
      <c r="EK107" s="66"/>
      <c r="EL107" s="66"/>
      <c r="EM107" s="66"/>
      <c r="EN107" s="66"/>
      <c r="EO107" s="66"/>
      <c r="EP107" s="66"/>
      <c r="EQ107" s="66"/>
      <c r="ER107" s="66"/>
      <c r="ES107" s="66"/>
      <c r="ET107" s="66"/>
      <c r="EU107" s="66"/>
      <c r="EV107" s="66"/>
      <c r="EW107" s="66"/>
      <c r="EX107" s="66"/>
      <c r="EY107" s="66"/>
      <c r="EZ107" s="66"/>
      <c r="FA107" s="66"/>
      <c r="FB107" s="66"/>
      <c r="FC107" s="66"/>
      <c r="FD107" s="66"/>
      <c r="FE107" s="66"/>
      <c r="FF107" s="66"/>
      <c r="FG107" s="66"/>
      <c r="FH107" s="66"/>
      <c r="FI107" s="66"/>
      <c r="FJ107" s="66"/>
      <c r="FK107" s="66"/>
      <c r="FL107" s="66"/>
      <c r="FM107" s="66"/>
      <c r="FN107" s="66"/>
      <c r="FO107" s="66"/>
      <c r="FP107" s="66"/>
      <c r="FQ107" s="66"/>
      <c r="FR107" s="66"/>
      <c r="FS107" s="66"/>
      <c r="FT107" s="66"/>
      <c r="FU107" s="66"/>
      <c r="FV107" s="66"/>
      <c r="FW107" s="66"/>
      <c r="FX107" s="66"/>
      <c r="FY107" s="66"/>
      <c r="FZ107" s="66"/>
    </row>
    <row r="108" spans="28:182" x14ac:dyDescent="0.25"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  <c r="BH108" s="66"/>
      <c r="BI108" s="66"/>
      <c r="BJ108" s="66"/>
      <c r="BK108" s="66"/>
      <c r="BL108" s="66"/>
      <c r="BM108" s="66"/>
      <c r="BN108" s="66"/>
      <c r="BO108" s="66"/>
      <c r="BP108" s="66"/>
      <c r="BQ108" s="66"/>
      <c r="BR108" s="66"/>
      <c r="BS108" s="66"/>
      <c r="BT108" s="66"/>
      <c r="BU108" s="66"/>
      <c r="BV108" s="66"/>
      <c r="BW108" s="66"/>
      <c r="BX108" s="66"/>
      <c r="BY108" s="66"/>
      <c r="BZ108" s="66"/>
      <c r="CA108" s="66"/>
      <c r="CB108" s="66"/>
      <c r="CC108" s="66"/>
      <c r="CD108" s="66"/>
      <c r="CE108" s="66"/>
      <c r="CF108" s="66"/>
      <c r="CG108" s="66"/>
      <c r="CH108" s="66"/>
      <c r="CI108" s="66"/>
      <c r="CJ108" s="66"/>
      <c r="CK108" s="66"/>
      <c r="CL108" s="66"/>
      <c r="CM108" s="66"/>
      <c r="CN108" s="66"/>
      <c r="CO108" s="66"/>
      <c r="CP108" s="66"/>
      <c r="CQ108" s="66"/>
      <c r="CR108" s="66"/>
      <c r="CS108" s="66"/>
      <c r="CT108" s="66"/>
      <c r="CU108" s="66"/>
      <c r="CV108" s="66"/>
      <c r="CW108" s="66"/>
      <c r="CX108" s="66"/>
      <c r="CY108" s="66"/>
      <c r="CZ108" s="66"/>
      <c r="DA108" s="66"/>
      <c r="DB108" s="66"/>
      <c r="DC108" s="66"/>
      <c r="DD108" s="66"/>
      <c r="DE108" s="66"/>
      <c r="DF108" s="66"/>
      <c r="DG108" s="66"/>
      <c r="DH108" s="66"/>
      <c r="DI108" s="66"/>
      <c r="DJ108" s="66"/>
      <c r="DK108" s="66"/>
      <c r="DL108" s="66"/>
      <c r="DM108" s="66"/>
      <c r="DN108" s="66"/>
      <c r="DO108" s="66"/>
      <c r="DP108" s="66"/>
      <c r="DQ108" s="66"/>
      <c r="DR108" s="66"/>
      <c r="DS108" s="66"/>
      <c r="DT108" s="66"/>
      <c r="DU108" s="66"/>
      <c r="DV108" s="66"/>
      <c r="DW108" s="66"/>
      <c r="DX108" s="66"/>
      <c r="DY108" s="66"/>
      <c r="DZ108" s="66"/>
      <c r="EA108" s="66"/>
      <c r="EB108" s="66"/>
      <c r="EC108" s="66"/>
      <c r="ED108" s="66"/>
      <c r="EE108" s="66"/>
      <c r="EF108" s="66"/>
      <c r="EG108" s="66"/>
      <c r="EH108" s="66"/>
      <c r="EI108" s="66"/>
      <c r="EJ108" s="66"/>
      <c r="EK108" s="66"/>
      <c r="EL108" s="66"/>
      <c r="EM108" s="66"/>
      <c r="EN108" s="66"/>
      <c r="EO108" s="66"/>
      <c r="EP108" s="66"/>
      <c r="EQ108" s="66"/>
      <c r="ER108" s="66"/>
      <c r="ES108" s="66"/>
      <c r="ET108" s="66"/>
      <c r="EU108" s="66"/>
      <c r="EV108" s="66"/>
      <c r="EW108" s="66"/>
      <c r="EX108" s="66"/>
      <c r="EY108" s="66"/>
      <c r="EZ108" s="66"/>
      <c r="FA108" s="66"/>
      <c r="FB108" s="66"/>
      <c r="FC108" s="66"/>
      <c r="FD108" s="66"/>
      <c r="FE108" s="66"/>
      <c r="FF108" s="66"/>
      <c r="FG108" s="66"/>
      <c r="FH108" s="66"/>
      <c r="FI108" s="66"/>
      <c r="FJ108" s="66"/>
      <c r="FK108" s="66"/>
      <c r="FL108" s="66"/>
      <c r="FM108" s="66"/>
      <c r="FN108" s="66"/>
      <c r="FO108" s="66"/>
      <c r="FP108" s="66"/>
      <c r="FQ108" s="66"/>
      <c r="FR108" s="66"/>
      <c r="FS108" s="66"/>
      <c r="FT108" s="66"/>
      <c r="FU108" s="66"/>
      <c r="FV108" s="66"/>
      <c r="FW108" s="66"/>
      <c r="FX108" s="66"/>
      <c r="FY108" s="66"/>
      <c r="FZ108" s="66"/>
    </row>
    <row r="109" spans="28:182" x14ac:dyDescent="0.25"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6"/>
      <c r="BD109" s="66"/>
      <c r="BE109" s="66"/>
      <c r="BF109" s="66"/>
      <c r="BG109" s="66"/>
      <c r="BH109" s="66"/>
      <c r="BI109" s="66"/>
      <c r="BJ109" s="66"/>
      <c r="BK109" s="66"/>
      <c r="BL109" s="66"/>
      <c r="BM109" s="66"/>
      <c r="BN109" s="66"/>
      <c r="BO109" s="66"/>
      <c r="BP109" s="66"/>
      <c r="BQ109" s="66"/>
      <c r="BR109" s="66"/>
      <c r="BS109" s="66"/>
      <c r="BT109" s="66"/>
      <c r="BU109" s="66"/>
      <c r="BV109" s="66"/>
      <c r="BW109" s="66"/>
      <c r="BX109" s="66"/>
      <c r="BY109" s="66"/>
      <c r="BZ109" s="66"/>
      <c r="CA109" s="66"/>
      <c r="CB109" s="66"/>
      <c r="CC109" s="66"/>
      <c r="CD109" s="66"/>
      <c r="CE109" s="66"/>
      <c r="CF109" s="66"/>
      <c r="CG109" s="66"/>
      <c r="CH109" s="66"/>
      <c r="CI109" s="66"/>
      <c r="CJ109" s="66"/>
      <c r="CK109" s="66"/>
      <c r="CL109" s="66"/>
      <c r="CM109" s="66"/>
      <c r="CN109" s="66"/>
      <c r="CO109" s="66"/>
      <c r="CP109" s="66"/>
      <c r="CQ109" s="66"/>
      <c r="CR109" s="66"/>
      <c r="CS109" s="66"/>
      <c r="CT109" s="66"/>
      <c r="CU109" s="66"/>
      <c r="CV109" s="66"/>
      <c r="CW109" s="66"/>
      <c r="CX109" s="66"/>
      <c r="CY109" s="66"/>
      <c r="CZ109" s="66"/>
      <c r="DA109" s="66"/>
      <c r="DB109" s="66"/>
      <c r="DC109" s="66"/>
      <c r="DD109" s="66"/>
      <c r="DE109" s="66"/>
      <c r="DF109" s="66"/>
      <c r="DG109" s="66"/>
      <c r="DH109" s="66"/>
      <c r="DI109" s="66"/>
      <c r="DJ109" s="66"/>
      <c r="DK109" s="66"/>
      <c r="DL109" s="66"/>
      <c r="DM109" s="66"/>
      <c r="DN109" s="66"/>
      <c r="DO109" s="66"/>
      <c r="DP109" s="66"/>
      <c r="DQ109" s="66"/>
      <c r="DR109" s="66"/>
      <c r="DS109" s="66"/>
      <c r="DT109" s="66"/>
      <c r="DU109" s="66"/>
      <c r="DV109" s="66"/>
      <c r="DW109" s="66"/>
      <c r="DX109" s="66"/>
      <c r="DY109" s="66"/>
      <c r="DZ109" s="66"/>
      <c r="EA109" s="66"/>
      <c r="EB109" s="66"/>
      <c r="EC109" s="66"/>
      <c r="ED109" s="66"/>
      <c r="EE109" s="66"/>
      <c r="EF109" s="66"/>
      <c r="EG109" s="66"/>
      <c r="EH109" s="66"/>
      <c r="EI109" s="66"/>
      <c r="EJ109" s="66"/>
      <c r="EK109" s="66"/>
      <c r="EL109" s="66"/>
      <c r="EM109" s="66"/>
      <c r="EN109" s="66"/>
      <c r="EO109" s="66"/>
      <c r="EP109" s="66"/>
      <c r="EQ109" s="66"/>
      <c r="ER109" s="66"/>
      <c r="ES109" s="66"/>
      <c r="ET109" s="66"/>
      <c r="EU109" s="66"/>
      <c r="EV109" s="66"/>
      <c r="EW109" s="66"/>
      <c r="EX109" s="66"/>
      <c r="EY109" s="66"/>
      <c r="EZ109" s="66"/>
      <c r="FA109" s="66"/>
      <c r="FB109" s="66"/>
      <c r="FC109" s="66"/>
      <c r="FD109" s="66"/>
      <c r="FE109" s="66"/>
      <c r="FF109" s="66"/>
      <c r="FG109" s="66"/>
      <c r="FH109" s="66"/>
      <c r="FI109" s="66"/>
      <c r="FJ109" s="66"/>
      <c r="FK109" s="66"/>
      <c r="FL109" s="66"/>
      <c r="FM109" s="66"/>
      <c r="FN109" s="66"/>
      <c r="FO109" s="66"/>
      <c r="FP109" s="66"/>
      <c r="FQ109" s="66"/>
      <c r="FR109" s="66"/>
      <c r="FS109" s="66"/>
      <c r="FT109" s="66"/>
      <c r="FU109" s="66"/>
      <c r="FV109" s="66"/>
      <c r="FW109" s="66"/>
      <c r="FX109" s="66"/>
      <c r="FY109" s="66"/>
      <c r="FZ109" s="66"/>
    </row>
    <row r="110" spans="28:182" x14ac:dyDescent="0.25"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66"/>
      <c r="BC110" s="66"/>
      <c r="BD110" s="66"/>
      <c r="BE110" s="66"/>
      <c r="BF110" s="66"/>
      <c r="BG110" s="66"/>
      <c r="BH110" s="66"/>
      <c r="BI110" s="66"/>
      <c r="BJ110" s="66"/>
      <c r="BK110" s="66"/>
      <c r="BL110" s="66"/>
      <c r="BM110" s="66"/>
      <c r="BN110" s="66"/>
      <c r="BO110" s="66"/>
      <c r="BP110" s="66"/>
      <c r="BQ110" s="66"/>
      <c r="BR110" s="66"/>
      <c r="BS110" s="66"/>
      <c r="BT110" s="66"/>
      <c r="BU110" s="66"/>
      <c r="BV110" s="66"/>
      <c r="BW110" s="66"/>
      <c r="BX110" s="66"/>
      <c r="BY110" s="66"/>
      <c r="BZ110" s="66"/>
      <c r="CA110" s="66"/>
      <c r="CB110" s="66"/>
      <c r="CC110" s="66"/>
      <c r="CD110" s="66"/>
      <c r="CE110" s="66"/>
      <c r="CF110" s="66"/>
      <c r="CG110" s="66"/>
      <c r="CH110" s="66"/>
      <c r="CI110" s="66"/>
      <c r="CJ110" s="66"/>
      <c r="CK110" s="66"/>
      <c r="CL110" s="66"/>
      <c r="CM110" s="66"/>
      <c r="CN110" s="66"/>
      <c r="CO110" s="66"/>
      <c r="CP110" s="66"/>
      <c r="CQ110" s="66"/>
      <c r="CR110" s="66"/>
      <c r="CS110" s="66"/>
      <c r="CT110" s="66"/>
      <c r="CU110" s="66"/>
      <c r="CV110" s="66"/>
      <c r="CW110" s="66"/>
      <c r="CX110" s="66"/>
      <c r="CY110" s="66"/>
      <c r="CZ110" s="66"/>
      <c r="DA110" s="66"/>
      <c r="DB110" s="66"/>
      <c r="DC110" s="66"/>
      <c r="DD110" s="66"/>
      <c r="DE110" s="66"/>
      <c r="DF110" s="66"/>
      <c r="DG110" s="66"/>
      <c r="DH110" s="66"/>
      <c r="DI110" s="66"/>
      <c r="DJ110" s="66"/>
      <c r="DK110" s="66"/>
      <c r="DL110" s="66"/>
      <c r="DM110" s="66"/>
      <c r="DN110" s="66"/>
      <c r="DO110" s="66"/>
      <c r="DP110" s="66"/>
      <c r="DQ110" s="66"/>
      <c r="DR110" s="66"/>
      <c r="DS110" s="66"/>
      <c r="DT110" s="66"/>
      <c r="DU110" s="66"/>
      <c r="DV110" s="66"/>
      <c r="DW110" s="66"/>
      <c r="DX110" s="66"/>
      <c r="DY110" s="66"/>
      <c r="DZ110" s="66"/>
      <c r="EA110" s="66"/>
      <c r="EB110" s="66"/>
      <c r="EC110" s="66"/>
      <c r="ED110" s="66"/>
      <c r="EE110" s="66"/>
      <c r="EF110" s="66"/>
      <c r="EG110" s="66"/>
      <c r="EH110" s="66"/>
      <c r="EI110" s="66"/>
      <c r="EJ110" s="66"/>
      <c r="EK110" s="66"/>
      <c r="EL110" s="66"/>
      <c r="EM110" s="66"/>
      <c r="EN110" s="66"/>
      <c r="EO110" s="66"/>
      <c r="EP110" s="66"/>
      <c r="EQ110" s="66"/>
      <c r="ER110" s="66"/>
      <c r="ES110" s="66"/>
      <c r="ET110" s="66"/>
      <c r="EU110" s="66"/>
      <c r="EV110" s="66"/>
      <c r="EW110" s="66"/>
      <c r="EX110" s="66"/>
      <c r="EY110" s="66"/>
      <c r="EZ110" s="66"/>
      <c r="FA110" s="66"/>
      <c r="FB110" s="66"/>
      <c r="FC110" s="66"/>
      <c r="FD110" s="66"/>
      <c r="FE110" s="66"/>
      <c r="FF110" s="66"/>
      <c r="FG110" s="66"/>
      <c r="FH110" s="66"/>
      <c r="FI110" s="66"/>
      <c r="FJ110" s="66"/>
      <c r="FK110" s="66"/>
      <c r="FL110" s="66"/>
      <c r="FM110" s="66"/>
      <c r="FN110" s="66"/>
      <c r="FO110" s="66"/>
      <c r="FP110" s="66"/>
      <c r="FQ110" s="66"/>
      <c r="FR110" s="66"/>
      <c r="FS110" s="66"/>
      <c r="FT110" s="66"/>
      <c r="FU110" s="66"/>
      <c r="FV110" s="66"/>
      <c r="FW110" s="66"/>
      <c r="FX110" s="66"/>
      <c r="FY110" s="66"/>
      <c r="FZ110" s="66"/>
    </row>
    <row r="111" spans="28:182" x14ac:dyDescent="0.25"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66"/>
      <c r="BH111" s="66"/>
      <c r="BI111" s="66"/>
      <c r="BJ111" s="66"/>
      <c r="BK111" s="66"/>
      <c r="BL111" s="66"/>
      <c r="BM111" s="66"/>
      <c r="BN111" s="66"/>
      <c r="BO111" s="66"/>
      <c r="BP111" s="66"/>
      <c r="BQ111" s="66"/>
      <c r="BR111" s="66"/>
      <c r="BS111" s="66"/>
      <c r="BT111" s="66"/>
      <c r="BU111" s="66"/>
      <c r="BV111" s="66"/>
      <c r="BW111" s="66"/>
      <c r="BX111" s="66"/>
      <c r="BY111" s="66"/>
      <c r="BZ111" s="66"/>
      <c r="CA111" s="66"/>
      <c r="CB111" s="66"/>
      <c r="CC111" s="66"/>
      <c r="CD111" s="66"/>
      <c r="CE111" s="66"/>
      <c r="CF111" s="66"/>
      <c r="CG111" s="66"/>
      <c r="CH111" s="66"/>
      <c r="CI111" s="66"/>
      <c r="CJ111" s="66"/>
      <c r="CK111" s="66"/>
      <c r="CL111" s="66"/>
      <c r="CM111" s="66"/>
      <c r="CN111" s="66"/>
      <c r="CO111" s="66"/>
      <c r="CP111" s="66"/>
      <c r="CQ111" s="66"/>
      <c r="CR111" s="66"/>
      <c r="CS111" s="66"/>
      <c r="CT111" s="66"/>
      <c r="CU111" s="66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66"/>
      <c r="DG111" s="66"/>
      <c r="DH111" s="66"/>
      <c r="DI111" s="66"/>
      <c r="DJ111" s="66"/>
      <c r="DK111" s="66"/>
      <c r="DL111" s="66"/>
      <c r="DM111" s="66"/>
      <c r="DN111" s="66"/>
      <c r="DO111" s="66"/>
      <c r="DP111" s="66"/>
      <c r="DQ111" s="66"/>
      <c r="DR111" s="66"/>
      <c r="DS111" s="66"/>
      <c r="DT111" s="66"/>
      <c r="DU111" s="66"/>
      <c r="DV111" s="66"/>
      <c r="DW111" s="66"/>
      <c r="DX111" s="66"/>
      <c r="DY111" s="66"/>
      <c r="DZ111" s="66"/>
      <c r="EA111" s="66"/>
      <c r="EB111" s="66"/>
      <c r="EC111" s="66"/>
      <c r="ED111" s="66"/>
      <c r="EE111" s="66"/>
      <c r="EF111" s="66"/>
      <c r="EG111" s="66"/>
      <c r="EH111" s="66"/>
      <c r="EI111" s="66"/>
      <c r="EJ111" s="66"/>
      <c r="EK111" s="66"/>
      <c r="EL111" s="66"/>
      <c r="EM111" s="66"/>
      <c r="EN111" s="66"/>
      <c r="EO111" s="66"/>
      <c r="EP111" s="66"/>
      <c r="EQ111" s="66"/>
      <c r="ER111" s="66"/>
      <c r="ES111" s="66"/>
      <c r="ET111" s="66"/>
      <c r="EU111" s="66"/>
      <c r="EV111" s="66"/>
      <c r="EW111" s="66"/>
      <c r="EX111" s="66"/>
      <c r="EY111" s="66"/>
      <c r="EZ111" s="66"/>
      <c r="FA111" s="66"/>
      <c r="FB111" s="66"/>
      <c r="FC111" s="66"/>
      <c r="FD111" s="66"/>
      <c r="FE111" s="66"/>
      <c r="FF111" s="66"/>
      <c r="FG111" s="66"/>
      <c r="FH111" s="66"/>
      <c r="FI111" s="66"/>
      <c r="FJ111" s="66"/>
      <c r="FK111" s="66"/>
      <c r="FL111" s="66"/>
      <c r="FM111" s="66"/>
      <c r="FN111" s="66"/>
      <c r="FO111" s="66"/>
      <c r="FP111" s="66"/>
      <c r="FQ111" s="66"/>
      <c r="FR111" s="66"/>
      <c r="FS111" s="66"/>
      <c r="FT111" s="66"/>
      <c r="FU111" s="66"/>
      <c r="FV111" s="66"/>
      <c r="FW111" s="66"/>
      <c r="FX111" s="66"/>
      <c r="FY111" s="66"/>
      <c r="FZ111" s="66"/>
    </row>
    <row r="112" spans="28:182" x14ac:dyDescent="0.25"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  <c r="BG112" s="66"/>
      <c r="BH112" s="66"/>
      <c r="BI112" s="66"/>
      <c r="BJ112" s="66"/>
      <c r="BK112" s="66"/>
      <c r="BL112" s="66"/>
      <c r="BM112" s="66"/>
      <c r="BN112" s="66"/>
      <c r="BO112" s="66"/>
      <c r="BP112" s="66"/>
      <c r="BQ112" s="66"/>
      <c r="BR112" s="66"/>
      <c r="BS112" s="66"/>
      <c r="BT112" s="66"/>
      <c r="BU112" s="66"/>
      <c r="BV112" s="66"/>
      <c r="BW112" s="66"/>
      <c r="BX112" s="66"/>
      <c r="BY112" s="66"/>
      <c r="BZ112" s="66"/>
      <c r="CA112" s="66"/>
      <c r="CB112" s="66"/>
      <c r="CC112" s="66"/>
      <c r="CD112" s="66"/>
      <c r="CE112" s="66"/>
      <c r="CF112" s="66"/>
      <c r="CG112" s="66"/>
      <c r="CH112" s="66"/>
      <c r="CI112" s="66"/>
      <c r="CJ112" s="66"/>
      <c r="CK112" s="66"/>
      <c r="CL112" s="66"/>
      <c r="CM112" s="66"/>
      <c r="CN112" s="66"/>
      <c r="CO112" s="66"/>
      <c r="CP112" s="66"/>
      <c r="CQ112" s="66"/>
      <c r="CR112" s="66"/>
      <c r="CS112" s="66"/>
      <c r="CT112" s="66"/>
      <c r="CU112" s="66"/>
      <c r="CV112" s="66"/>
      <c r="CW112" s="66"/>
      <c r="CX112" s="66"/>
      <c r="CY112" s="66"/>
      <c r="CZ112" s="66"/>
      <c r="DA112" s="66"/>
      <c r="DB112" s="66"/>
      <c r="DC112" s="66"/>
      <c r="DD112" s="66"/>
      <c r="DE112" s="66"/>
      <c r="DF112" s="66"/>
      <c r="DG112" s="66"/>
      <c r="DH112" s="66"/>
      <c r="DI112" s="66"/>
      <c r="DJ112" s="66"/>
      <c r="DK112" s="66"/>
      <c r="DL112" s="66"/>
      <c r="DM112" s="66"/>
      <c r="DN112" s="66"/>
      <c r="DO112" s="66"/>
      <c r="DP112" s="66"/>
      <c r="DQ112" s="66"/>
      <c r="DR112" s="66"/>
      <c r="DS112" s="66"/>
      <c r="DT112" s="66"/>
      <c r="DU112" s="66"/>
      <c r="DV112" s="66"/>
      <c r="DW112" s="66"/>
      <c r="DX112" s="66"/>
      <c r="DY112" s="66"/>
      <c r="DZ112" s="66"/>
      <c r="EA112" s="66"/>
      <c r="EB112" s="66"/>
      <c r="EC112" s="66"/>
      <c r="ED112" s="66"/>
      <c r="EE112" s="66"/>
      <c r="EF112" s="66"/>
      <c r="EG112" s="66"/>
      <c r="EH112" s="66"/>
      <c r="EI112" s="66"/>
      <c r="EJ112" s="66"/>
      <c r="EK112" s="66"/>
      <c r="EL112" s="66"/>
      <c r="EM112" s="66"/>
      <c r="EN112" s="66"/>
      <c r="EO112" s="66"/>
      <c r="EP112" s="66"/>
      <c r="EQ112" s="66"/>
      <c r="ER112" s="66"/>
      <c r="ES112" s="66"/>
      <c r="ET112" s="66"/>
      <c r="EU112" s="66"/>
      <c r="EV112" s="66"/>
      <c r="EW112" s="66"/>
      <c r="EX112" s="66"/>
      <c r="EY112" s="66"/>
      <c r="EZ112" s="66"/>
      <c r="FA112" s="66"/>
      <c r="FB112" s="66"/>
      <c r="FC112" s="66"/>
      <c r="FD112" s="66"/>
      <c r="FE112" s="66"/>
      <c r="FF112" s="66"/>
      <c r="FG112" s="66"/>
      <c r="FH112" s="66"/>
      <c r="FI112" s="66"/>
      <c r="FJ112" s="66"/>
      <c r="FK112" s="66"/>
      <c r="FL112" s="66"/>
      <c r="FM112" s="66"/>
      <c r="FN112" s="66"/>
      <c r="FO112" s="66"/>
      <c r="FP112" s="66"/>
      <c r="FQ112" s="66"/>
      <c r="FR112" s="66"/>
      <c r="FS112" s="66"/>
      <c r="FT112" s="66"/>
      <c r="FU112" s="66"/>
      <c r="FV112" s="66"/>
      <c r="FW112" s="66"/>
      <c r="FX112" s="66"/>
      <c r="FY112" s="66"/>
      <c r="FZ112" s="66"/>
    </row>
    <row r="113" spans="28:182" x14ac:dyDescent="0.25"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  <c r="BE113" s="66"/>
      <c r="BF113" s="66"/>
      <c r="BG113" s="66"/>
      <c r="BH113" s="66"/>
      <c r="BI113" s="66"/>
      <c r="BJ113" s="66"/>
      <c r="BK113" s="66"/>
      <c r="BL113" s="66"/>
      <c r="BM113" s="66"/>
      <c r="BN113" s="66"/>
      <c r="BO113" s="66"/>
      <c r="BP113" s="66"/>
      <c r="BQ113" s="66"/>
      <c r="BR113" s="66"/>
      <c r="BS113" s="66"/>
      <c r="BT113" s="66"/>
      <c r="BU113" s="66"/>
      <c r="BV113" s="66"/>
      <c r="BW113" s="66"/>
      <c r="BX113" s="66"/>
      <c r="BY113" s="66"/>
      <c r="BZ113" s="66"/>
      <c r="CA113" s="66"/>
      <c r="CB113" s="66"/>
      <c r="CC113" s="66"/>
      <c r="CD113" s="66"/>
      <c r="CE113" s="66"/>
      <c r="CF113" s="66"/>
      <c r="CG113" s="66"/>
      <c r="CH113" s="66"/>
      <c r="CI113" s="66"/>
      <c r="CJ113" s="66"/>
      <c r="CK113" s="66"/>
      <c r="CL113" s="66"/>
      <c r="CM113" s="66"/>
      <c r="CN113" s="66"/>
      <c r="CO113" s="66"/>
      <c r="CP113" s="66"/>
      <c r="CQ113" s="66"/>
      <c r="CR113" s="66"/>
      <c r="CS113" s="66"/>
      <c r="CT113" s="66"/>
      <c r="CU113" s="66"/>
      <c r="CV113" s="66"/>
      <c r="CW113" s="66"/>
      <c r="CX113" s="66"/>
      <c r="CY113" s="66"/>
      <c r="CZ113" s="66"/>
      <c r="DA113" s="66"/>
      <c r="DB113" s="66"/>
      <c r="DC113" s="66"/>
      <c r="DD113" s="66"/>
      <c r="DE113" s="66"/>
      <c r="DF113" s="66"/>
      <c r="DG113" s="66"/>
      <c r="DH113" s="66"/>
      <c r="DI113" s="66"/>
      <c r="DJ113" s="66"/>
      <c r="DK113" s="66"/>
      <c r="DL113" s="66"/>
      <c r="DM113" s="66"/>
      <c r="DN113" s="66"/>
      <c r="DO113" s="66"/>
      <c r="DP113" s="66"/>
      <c r="DQ113" s="66"/>
      <c r="DR113" s="66"/>
      <c r="DS113" s="66"/>
      <c r="DT113" s="66"/>
      <c r="DU113" s="66"/>
      <c r="DV113" s="66"/>
      <c r="DW113" s="66"/>
      <c r="DX113" s="66"/>
      <c r="DY113" s="66"/>
      <c r="DZ113" s="66"/>
      <c r="EA113" s="66"/>
      <c r="EB113" s="66"/>
      <c r="EC113" s="66"/>
      <c r="ED113" s="66"/>
      <c r="EE113" s="66"/>
      <c r="EF113" s="66"/>
      <c r="EG113" s="66"/>
      <c r="EH113" s="66"/>
      <c r="EI113" s="66"/>
      <c r="EJ113" s="66"/>
      <c r="EK113" s="66"/>
      <c r="EL113" s="66"/>
      <c r="EM113" s="66"/>
      <c r="EN113" s="66"/>
      <c r="EO113" s="66"/>
      <c r="EP113" s="66"/>
      <c r="EQ113" s="66"/>
      <c r="ER113" s="66"/>
      <c r="ES113" s="66"/>
      <c r="ET113" s="66"/>
      <c r="EU113" s="66"/>
      <c r="EV113" s="66"/>
      <c r="EW113" s="66"/>
      <c r="EX113" s="66"/>
      <c r="EY113" s="66"/>
      <c r="EZ113" s="66"/>
      <c r="FA113" s="66"/>
      <c r="FB113" s="66"/>
      <c r="FC113" s="66"/>
      <c r="FD113" s="66"/>
      <c r="FE113" s="66"/>
      <c r="FF113" s="66"/>
      <c r="FG113" s="66"/>
      <c r="FH113" s="66"/>
      <c r="FI113" s="66"/>
      <c r="FJ113" s="66"/>
      <c r="FK113" s="66"/>
      <c r="FL113" s="66"/>
      <c r="FM113" s="66"/>
      <c r="FN113" s="66"/>
      <c r="FO113" s="66"/>
      <c r="FP113" s="66"/>
      <c r="FQ113" s="66"/>
      <c r="FR113" s="66"/>
      <c r="FS113" s="66"/>
      <c r="FT113" s="66"/>
      <c r="FU113" s="66"/>
      <c r="FV113" s="66"/>
      <c r="FW113" s="66"/>
      <c r="FX113" s="66"/>
      <c r="FY113" s="66"/>
      <c r="FZ113" s="66"/>
    </row>
    <row r="114" spans="28:182" x14ac:dyDescent="0.25"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  <c r="BH114" s="66"/>
      <c r="BI114" s="66"/>
      <c r="BJ114" s="66"/>
      <c r="BK114" s="66"/>
      <c r="BL114" s="66"/>
      <c r="BM114" s="66"/>
      <c r="BN114" s="66"/>
      <c r="BO114" s="66"/>
      <c r="BP114" s="66"/>
      <c r="BQ114" s="66"/>
      <c r="BR114" s="66"/>
      <c r="BS114" s="66"/>
      <c r="BT114" s="66"/>
      <c r="BU114" s="66"/>
      <c r="BV114" s="66"/>
      <c r="BW114" s="66"/>
      <c r="BX114" s="66"/>
      <c r="BY114" s="66"/>
      <c r="BZ114" s="66"/>
      <c r="CA114" s="66"/>
      <c r="CB114" s="66"/>
      <c r="CC114" s="66"/>
      <c r="CD114" s="66"/>
      <c r="CE114" s="66"/>
      <c r="CF114" s="66"/>
      <c r="CG114" s="66"/>
      <c r="CH114" s="66"/>
      <c r="CI114" s="66"/>
      <c r="CJ114" s="66"/>
      <c r="CK114" s="66"/>
      <c r="CL114" s="66"/>
      <c r="CM114" s="66"/>
      <c r="CN114" s="66"/>
      <c r="CO114" s="66"/>
      <c r="CP114" s="66"/>
      <c r="CQ114" s="66"/>
      <c r="CR114" s="66"/>
      <c r="CS114" s="66"/>
      <c r="CT114" s="66"/>
      <c r="CU114" s="66"/>
      <c r="CV114" s="66"/>
      <c r="CW114" s="66"/>
      <c r="CX114" s="66"/>
      <c r="CY114" s="66"/>
      <c r="CZ114" s="66"/>
      <c r="DA114" s="66"/>
      <c r="DB114" s="66"/>
      <c r="DC114" s="66"/>
      <c r="DD114" s="66"/>
      <c r="DE114" s="66"/>
      <c r="DF114" s="66"/>
      <c r="DG114" s="66"/>
      <c r="DH114" s="66"/>
      <c r="DI114" s="66"/>
      <c r="DJ114" s="66"/>
      <c r="DK114" s="66"/>
      <c r="DL114" s="66"/>
      <c r="DM114" s="66"/>
      <c r="DN114" s="66"/>
      <c r="DO114" s="66"/>
      <c r="DP114" s="66"/>
      <c r="DQ114" s="66"/>
      <c r="DR114" s="66"/>
      <c r="DS114" s="66"/>
      <c r="DT114" s="66"/>
      <c r="DU114" s="66"/>
      <c r="DV114" s="66"/>
      <c r="DW114" s="66"/>
      <c r="DX114" s="66"/>
      <c r="DY114" s="66"/>
      <c r="DZ114" s="66"/>
      <c r="EA114" s="66"/>
      <c r="EB114" s="66"/>
      <c r="EC114" s="66"/>
      <c r="ED114" s="66"/>
      <c r="EE114" s="66"/>
      <c r="EF114" s="66"/>
      <c r="EG114" s="66"/>
      <c r="EH114" s="66"/>
      <c r="EI114" s="66"/>
      <c r="EJ114" s="66"/>
      <c r="EK114" s="66"/>
      <c r="EL114" s="66"/>
      <c r="EM114" s="66"/>
      <c r="EN114" s="66"/>
      <c r="EO114" s="66"/>
      <c r="EP114" s="66"/>
      <c r="EQ114" s="66"/>
      <c r="ER114" s="66"/>
      <c r="ES114" s="66"/>
      <c r="ET114" s="66"/>
      <c r="EU114" s="66"/>
      <c r="EV114" s="66"/>
      <c r="EW114" s="66"/>
      <c r="EX114" s="66"/>
      <c r="EY114" s="66"/>
      <c r="EZ114" s="66"/>
      <c r="FA114" s="66"/>
      <c r="FB114" s="66"/>
      <c r="FC114" s="66"/>
      <c r="FD114" s="66"/>
      <c r="FE114" s="66"/>
      <c r="FF114" s="66"/>
      <c r="FG114" s="66"/>
      <c r="FH114" s="66"/>
      <c r="FI114" s="66"/>
      <c r="FJ114" s="66"/>
      <c r="FK114" s="66"/>
      <c r="FL114" s="66"/>
      <c r="FM114" s="66"/>
      <c r="FN114" s="66"/>
      <c r="FO114" s="66"/>
      <c r="FP114" s="66"/>
      <c r="FQ114" s="66"/>
      <c r="FR114" s="66"/>
      <c r="FS114" s="66"/>
      <c r="FT114" s="66"/>
      <c r="FU114" s="66"/>
      <c r="FV114" s="66"/>
      <c r="FW114" s="66"/>
      <c r="FX114" s="66"/>
      <c r="FY114" s="66"/>
      <c r="FZ114" s="66"/>
    </row>
    <row r="115" spans="28:182" x14ac:dyDescent="0.25"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  <c r="BI115" s="66"/>
      <c r="BJ115" s="66"/>
      <c r="BK115" s="66"/>
      <c r="BL115" s="66"/>
      <c r="BM115" s="66"/>
      <c r="BN115" s="66"/>
      <c r="BO115" s="66"/>
      <c r="BP115" s="66"/>
      <c r="BQ115" s="66"/>
      <c r="BR115" s="66"/>
      <c r="BS115" s="66"/>
      <c r="BT115" s="66"/>
      <c r="BU115" s="66"/>
      <c r="BV115" s="66"/>
      <c r="BW115" s="66"/>
      <c r="BX115" s="66"/>
      <c r="BY115" s="66"/>
      <c r="BZ115" s="66"/>
      <c r="CA115" s="66"/>
      <c r="CB115" s="66"/>
      <c r="CC115" s="66"/>
      <c r="CD115" s="66"/>
      <c r="CE115" s="66"/>
      <c r="CF115" s="66"/>
      <c r="CG115" s="66"/>
      <c r="CH115" s="66"/>
      <c r="CI115" s="66"/>
      <c r="CJ115" s="66"/>
      <c r="CK115" s="66"/>
      <c r="CL115" s="66"/>
      <c r="CM115" s="66"/>
      <c r="CN115" s="66"/>
      <c r="CO115" s="66"/>
      <c r="CP115" s="66"/>
      <c r="CQ115" s="66"/>
      <c r="CR115" s="66"/>
      <c r="CS115" s="66"/>
      <c r="CT115" s="66"/>
      <c r="CU115" s="66"/>
      <c r="CV115" s="66"/>
      <c r="CW115" s="66"/>
      <c r="CX115" s="66"/>
      <c r="CY115" s="66"/>
      <c r="CZ115" s="66"/>
      <c r="DA115" s="66"/>
      <c r="DB115" s="66"/>
      <c r="DC115" s="66"/>
      <c r="DD115" s="66"/>
      <c r="DE115" s="66"/>
      <c r="DF115" s="66"/>
      <c r="DG115" s="66"/>
      <c r="DH115" s="66"/>
      <c r="DI115" s="66"/>
      <c r="DJ115" s="66"/>
      <c r="DK115" s="66"/>
      <c r="DL115" s="66"/>
      <c r="DM115" s="66"/>
      <c r="DN115" s="66"/>
      <c r="DO115" s="66"/>
      <c r="DP115" s="66"/>
      <c r="DQ115" s="66"/>
      <c r="DR115" s="66"/>
      <c r="DS115" s="66"/>
      <c r="DT115" s="66"/>
      <c r="DU115" s="66"/>
      <c r="DV115" s="66"/>
      <c r="DW115" s="66"/>
      <c r="DX115" s="66"/>
      <c r="DY115" s="66"/>
      <c r="DZ115" s="66"/>
      <c r="EA115" s="66"/>
      <c r="EB115" s="66"/>
      <c r="EC115" s="66"/>
      <c r="ED115" s="66"/>
      <c r="EE115" s="66"/>
      <c r="EF115" s="66"/>
      <c r="EG115" s="66"/>
      <c r="EH115" s="66"/>
      <c r="EI115" s="66"/>
      <c r="EJ115" s="66"/>
      <c r="EK115" s="66"/>
      <c r="EL115" s="66"/>
      <c r="EM115" s="66"/>
      <c r="EN115" s="66"/>
      <c r="EO115" s="66"/>
      <c r="EP115" s="66"/>
      <c r="EQ115" s="66"/>
      <c r="ER115" s="66"/>
      <c r="ES115" s="66"/>
      <c r="ET115" s="66"/>
      <c r="EU115" s="66"/>
      <c r="EV115" s="66"/>
      <c r="EW115" s="66"/>
      <c r="EX115" s="66"/>
      <c r="EY115" s="66"/>
      <c r="EZ115" s="66"/>
      <c r="FA115" s="66"/>
      <c r="FB115" s="66"/>
      <c r="FC115" s="66"/>
      <c r="FD115" s="66"/>
      <c r="FE115" s="66"/>
      <c r="FF115" s="66"/>
      <c r="FG115" s="66"/>
      <c r="FH115" s="66"/>
      <c r="FI115" s="66"/>
      <c r="FJ115" s="66"/>
      <c r="FK115" s="66"/>
      <c r="FL115" s="66"/>
      <c r="FM115" s="66"/>
      <c r="FN115" s="66"/>
      <c r="FO115" s="66"/>
      <c r="FP115" s="66"/>
      <c r="FQ115" s="66"/>
      <c r="FR115" s="66"/>
      <c r="FS115" s="66"/>
      <c r="FT115" s="66"/>
      <c r="FU115" s="66"/>
      <c r="FV115" s="66"/>
      <c r="FW115" s="66"/>
      <c r="FX115" s="66"/>
      <c r="FY115" s="66"/>
      <c r="FZ115" s="66"/>
    </row>
    <row r="116" spans="28:182" x14ac:dyDescent="0.25"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  <c r="BE116" s="66"/>
      <c r="BF116" s="66"/>
      <c r="BG116" s="66"/>
      <c r="BH116" s="66"/>
      <c r="BI116" s="66"/>
      <c r="BJ116" s="66"/>
      <c r="BK116" s="66"/>
      <c r="BL116" s="66"/>
      <c r="BM116" s="66"/>
      <c r="BN116" s="66"/>
      <c r="BO116" s="66"/>
      <c r="BP116" s="66"/>
      <c r="BQ116" s="66"/>
      <c r="BR116" s="66"/>
      <c r="BS116" s="66"/>
      <c r="BT116" s="66"/>
      <c r="BU116" s="66"/>
      <c r="BV116" s="66"/>
      <c r="BW116" s="66"/>
      <c r="BX116" s="66"/>
      <c r="BY116" s="66"/>
      <c r="BZ116" s="66"/>
      <c r="CA116" s="66"/>
      <c r="CB116" s="66"/>
      <c r="CC116" s="66"/>
      <c r="CD116" s="66"/>
      <c r="CE116" s="66"/>
      <c r="CF116" s="66"/>
      <c r="CG116" s="66"/>
      <c r="CH116" s="66"/>
      <c r="CI116" s="66"/>
      <c r="CJ116" s="66"/>
      <c r="CK116" s="66"/>
      <c r="CL116" s="66"/>
      <c r="CM116" s="66"/>
      <c r="CN116" s="66"/>
      <c r="CO116" s="66"/>
      <c r="CP116" s="66"/>
      <c r="CQ116" s="66"/>
      <c r="CR116" s="66"/>
      <c r="CS116" s="66"/>
      <c r="CT116" s="66"/>
      <c r="CU116" s="66"/>
      <c r="CV116" s="66"/>
      <c r="CW116" s="66"/>
      <c r="CX116" s="66"/>
      <c r="CY116" s="66"/>
      <c r="CZ116" s="66"/>
      <c r="DA116" s="66"/>
      <c r="DB116" s="66"/>
      <c r="DC116" s="66"/>
      <c r="DD116" s="66"/>
      <c r="DE116" s="66"/>
      <c r="DF116" s="66"/>
      <c r="DG116" s="66"/>
      <c r="DH116" s="66"/>
      <c r="DI116" s="66"/>
      <c r="DJ116" s="66"/>
      <c r="DK116" s="66"/>
      <c r="DL116" s="66"/>
      <c r="DM116" s="66"/>
      <c r="DN116" s="66"/>
      <c r="DO116" s="66"/>
      <c r="DP116" s="66"/>
      <c r="DQ116" s="66"/>
      <c r="DR116" s="66"/>
      <c r="DS116" s="66"/>
      <c r="DT116" s="66"/>
      <c r="DU116" s="66"/>
      <c r="DV116" s="66"/>
      <c r="DW116" s="66"/>
      <c r="DX116" s="66"/>
      <c r="DY116" s="66"/>
      <c r="DZ116" s="66"/>
      <c r="EA116" s="66"/>
      <c r="EB116" s="66"/>
      <c r="EC116" s="66"/>
      <c r="ED116" s="66"/>
      <c r="EE116" s="66"/>
      <c r="EF116" s="66"/>
      <c r="EG116" s="66"/>
      <c r="EH116" s="66"/>
      <c r="EI116" s="66"/>
      <c r="EJ116" s="66"/>
      <c r="EK116" s="66"/>
      <c r="EL116" s="66"/>
      <c r="EM116" s="66"/>
      <c r="EN116" s="66"/>
      <c r="EO116" s="66"/>
      <c r="EP116" s="66"/>
      <c r="EQ116" s="66"/>
      <c r="ER116" s="66"/>
      <c r="ES116" s="66"/>
      <c r="ET116" s="66"/>
      <c r="EU116" s="66"/>
      <c r="EV116" s="66"/>
      <c r="EW116" s="66"/>
      <c r="EX116" s="66"/>
      <c r="EY116" s="66"/>
      <c r="EZ116" s="66"/>
      <c r="FA116" s="66"/>
      <c r="FB116" s="66"/>
      <c r="FC116" s="66"/>
      <c r="FD116" s="66"/>
      <c r="FE116" s="66"/>
      <c r="FF116" s="66"/>
      <c r="FG116" s="66"/>
      <c r="FH116" s="66"/>
      <c r="FI116" s="66"/>
      <c r="FJ116" s="66"/>
      <c r="FK116" s="66"/>
      <c r="FL116" s="66"/>
      <c r="FM116" s="66"/>
      <c r="FN116" s="66"/>
      <c r="FO116" s="66"/>
      <c r="FP116" s="66"/>
      <c r="FQ116" s="66"/>
      <c r="FR116" s="66"/>
      <c r="FS116" s="66"/>
      <c r="FT116" s="66"/>
      <c r="FU116" s="66"/>
      <c r="FV116" s="66"/>
      <c r="FW116" s="66"/>
      <c r="FX116" s="66"/>
      <c r="FY116" s="66"/>
      <c r="FZ116" s="66"/>
    </row>
    <row r="117" spans="28:182" x14ac:dyDescent="0.25"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  <c r="BG117" s="66"/>
      <c r="BH117" s="66"/>
      <c r="BI117" s="66"/>
      <c r="BJ117" s="66"/>
      <c r="BK117" s="66"/>
      <c r="BL117" s="66"/>
      <c r="BM117" s="66"/>
      <c r="BN117" s="66"/>
      <c r="BO117" s="66"/>
      <c r="BP117" s="66"/>
      <c r="BQ117" s="66"/>
      <c r="BR117" s="66"/>
      <c r="BS117" s="66"/>
      <c r="BT117" s="66"/>
      <c r="BU117" s="66"/>
      <c r="BV117" s="66"/>
      <c r="BW117" s="66"/>
      <c r="BX117" s="66"/>
      <c r="BY117" s="66"/>
      <c r="BZ117" s="66"/>
      <c r="CA117" s="66"/>
      <c r="CB117" s="66"/>
      <c r="CC117" s="66"/>
      <c r="CD117" s="66"/>
      <c r="CE117" s="66"/>
      <c r="CF117" s="66"/>
      <c r="CG117" s="66"/>
      <c r="CH117" s="66"/>
      <c r="CI117" s="66"/>
      <c r="CJ117" s="66"/>
      <c r="CK117" s="66"/>
      <c r="CL117" s="66"/>
      <c r="CM117" s="66"/>
      <c r="CN117" s="66"/>
      <c r="CO117" s="66"/>
      <c r="CP117" s="66"/>
      <c r="CQ117" s="66"/>
      <c r="CR117" s="66"/>
      <c r="CS117" s="66"/>
      <c r="CT117" s="66"/>
      <c r="CU117" s="66"/>
      <c r="CV117" s="66"/>
      <c r="CW117" s="66"/>
      <c r="CX117" s="66"/>
      <c r="CY117" s="66"/>
      <c r="CZ117" s="66"/>
      <c r="DA117" s="66"/>
      <c r="DB117" s="66"/>
      <c r="DC117" s="66"/>
      <c r="DD117" s="66"/>
      <c r="DE117" s="66"/>
      <c r="DF117" s="66"/>
      <c r="DG117" s="66"/>
      <c r="DH117" s="66"/>
      <c r="DI117" s="66"/>
      <c r="DJ117" s="66"/>
      <c r="DK117" s="66"/>
      <c r="DL117" s="66"/>
      <c r="DM117" s="66"/>
      <c r="DN117" s="66"/>
      <c r="DO117" s="66"/>
      <c r="DP117" s="66"/>
      <c r="DQ117" s="66"/>
      <c r="DR117" s="66"/>
      <c r="DS117" s="66"/>
      <c r="DT117" s="66"/>
      <c r="DU117" s="66"/>
      <c r="DV117" s="66"/>
      <c r="DW117" s="66"/>
      <c r="DX117" s="66"/>
      <c r="DY117" s="66"/>
      <c r="DZ117" s="66"/>
      <c r="EA117" s="66"/>
      <c r="EB117" s="66"/>
      <c r="EC117" s="66"/>
      <c r="ED117" s="66"/>
      <c r="EE117" s="66"/>
      <c r="EF117" s="66"/>
      <c r="EG117" s="66"/>
      <c r="EH117" s="66"/>
      <c r="EI117" s="66"/>
      <c r="EJ117" s="66"/>
      <c r="EK117" s="66"/>
      <c r="EL117" s="66"/>
      <c r="EM117" s="66"/>
      <c r="EN117" s="66"/>
      <c r="EO117" s="66"/>
      <c r="EP117" s="66"/>
      <c r="EQ117" s="66"/>
      <c r="ER117" s="66"/>
      <c r="ES117" s="66"/>
      <c r="ET117" s="66"/>
      <c r="EU117" s="66"/>
      <c r="EV117" s="66"/>
      <c r="EW117" s="66"/>
      <c r="EX117" s="66"/>
      <c r="EY117" s="66"/>
      <c r="EZ117" s="66"/>
      <c r="FA117" s="66"/>
      <c r="FB117" s="66"/>
      <c r="FC117" s="66"/>
      <c r="FD117" s="66"/>
      <c r="FE117" s="66"/>
      <c r="FF117" s="66"/>
      <c r="FG117" s="66"/>
      <c r="FH117" s="66"/>
      <c r="FI117" s="66"/>
      <c r="FJ117" s="66"/>
      <c r="FK117" s="66"/>
      <c r="FL117" s="66"/>
      <c r="FM117" s="66"/>
      <c r="FN117" s="66"/>
      <c r="FO117" s="66"/>
      <c r="FP117" s="66"/>
      <c r="FQ117" s="66"/>
      <c r="FR117" s="66"/>
      <c r="FS117" s="66"/>
      <c r="FT117" s="66"/>
      <c r="FU117" s="66"/>
      <c r="FV117" s="66"/>
      <c r="FW117" s="66"/>
      <c r="FX117" s="66"/>
      <c r="FY117" s="66"/>
      <c r="FZ117" s="66"/>
    </row>
    <row r="118" spans="28:182" x14ac:dyDescent="0.25"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  <c r="BE118" s="66"/>
      <c r="BF118" s="66"/>
      <c r="BG118" s="66"/>
      <c r="BH118" s="66"/>
      <c r="BI118" s="66"/>
      <c r="BJ118" s="66"/>
      <c r="BK118" s="66"/>
      <c r="BL118" s="66"/>
      <c r="BM118" s="66"/>
      <c r="BN118" s="66"/>
      <c r="BO118" s="66"/>
      <c r="BP118" s="66"/>
      <c r="BQ118" s="66"/>
      <c r="BR118" s="66"/>
      <c r="BS118" s="66"/>
      <c r="BT118" s="66"/>
      <c r="BU118" s="66"/>
      <c r="BV118" s="66"/>
      <c r="BW118" s="66"/>
      <c r="BX118" s="66"/>
      <c r="BY118" s="66"/>
      <c r="BZ118" s="66"/>
      <c r="CA118" s="66"/>
      <c r="CB118" s="66"/>
      <c r="CC118" s="66"/>
      <c r="CD118" s="66"/>
      <c r="CE118" s="66"/>
      <c r="CF118" s="66"/>
      <c r="CG118" s="66"/>
      <c r="CH118" s="66"/>
      <c r="CI118" s="66"/>
      <c r="CJ118" s="66"/>
      <c r="CK118" s="66"/>
      <c r="CL118" s="66"/>
      <c r="CM118" s="66"/>
      <c r="CN118" s="66"/>
      <c r="CO118" s="66"/>
      <c r="CP118" s="66"/>
      <c r="CQ118" s="66"/>
      <c r="CR118" s="66"/>
      <c r="CS118" s="66"/>
      <c r="CT118" s="66"/>
      <c r="CU118" s="66"/>
      <c r="CV118" s="66"/>
      <c r="CW118" s="66"/>
      <c r="CX118" s="66"/>
      <c r="CY118" s="66"/>
      <c r="CZ118" s="66"/>
      <c r="DA118" s="66"/>
      <c r="DB118" s="66"/>
      <c r="DC118" s="66"/>
      <c r="DD118" s="66"/>
      <c r="DE118" s="66"/>
      <c r="DF118" s="66"/>
      <c r="DG118" s="66"/>
      <c r="DH118" s="66"/>
      <c r="DI118" s="66"/>
      <c r="DJ118" s="66"/>
      <c r="DK118" s="66"/>
      <c r="DL118" s="66"/>
      <c r="DM118" s="66"/>
      <c r="DN118" s="66"/>
      <c r="DO118" s="66"/>
      <c r="DP118" s="66"/>
      <c r="DQ118" s="66"/>
      <c r="DR118" s="66"/>
      <c r="DS118" s="66"/>
      <c r="DT118" s="66"/>
      <c r="DU118" s="66"/>
      <c r="DV118" s="66"/>
      <c r="DW118" s="66"/>
      <c r="DX118" s="66"/>
      <c r="DY118" s="66"/>
      <c r="DZ118" s="66"/>
      <c r="EA118" s="66"/>
      <c r="EB118" s="66"/>
      <c r="EC118" s="66"/>
      <c r="ED118" s="66"/>
      <c r="EE118" s="66"/>
      <c r="EF118" s="66"/>
      <c r="EG118" s="66"/>
      <c r="EH118" s="66"/>
      <c r="EI118" s="66"/>
      <c r="EJ118" s="66"/>
      <c r="EK118" s="66"/>
      <c r="EL118" s="66"/>
      <c r="EM118" s="66"/>
      <c r="EN118" s="66"/>
      <c r="EO118" s="66"/>
      <c r="EP118" s="66"/>
      <c r="EQ118" s="66"/>
      <c r="ER118" s="66"/>
      <c r="ES118" s="66"/>
      <c r="ET118" s="66"/>
      <c r="EU118" s="66"/>
      <c r="EV118" s="66"/>
      <c r="EW118" s="66"/>
      <c r="EX118" s="66"/>
      <c r="EY118" s="66"/>
      <c r="EZ118" s="66"/>
      <c r="FA118" s="66"/>
      <c r="FB118" s="66"/>
      <c r="FC118" s="66"/>
      <c r="FD118" s="66"/>
      <c r="FE118" s="66"/>
      <c r="FF118" s="66"/>
      <c r="FG118" s="66"/>
      <c r="FH118" s="66"/>
      <c r="FI118" s="66"/>
      <c r="FJ118" s="66"/>
      <c r="FK118" s="66"/>
      <c r="FL118" s="66"/>
      <c r="FM118" s="66"/>
      <c r="FN118" s="66"/>
      <c r="FO118" s="66"/>
      <c r="FP118" s="66"/>
      <c r="FQ118" s="66"/>
      <c r="FR118" s="66"/>
      <c r="FS118" s="66"/>
      <c r="FT118" s="66"/>
      <c r="FU118" s="66"/>
      <c r="FV118" s="66"/>
      <c r="FW118" s="66"/>
      <c r="FX118" s="66"/>
      <c r="FY118" s="66"/>
      <c r="FZ118" s="66"/>
    </row>
    <row r="119" spans="28:182" x14ac:dyDescent="0.25"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  <c r="BI119" s="66"/>
      <c r="BJ119" s="66"/>
      <c r="BK119" s="66"/>
      <c r="BL119" s="66"/>
      <c r="BM119" s="66"/>
      <c r="BN119" s="66"/>
      <c r="BO119" s="66"/>
      <c r="BP119" s="66"/>
      <c r="BQ119" s="66"/>
      <c r="BR119" s="66"/>
      <c r="BS119" s="66"/>
      <c r="BT119" s="66"/>
      <c r="BU119" s="66"/>
      <c r="BV119" s="66"/>
      <c r="BW119" s="66"/>
      <c r="BX119" s="66"/>
      <c r="BY119" s="66"/>
      <c r="BZ119" s="66"/>
      <c r="CA119" s="66"/>
      <c r="CB119" s="66"/>
      <c r="CC119" s="66"/>
      <c r="CD119" s="66"/>
      <c r="CE119" s="66"/>
      <c r="CF119" s="66"/>
      <c r="CG119" s="66"/>
      <c r="CH119" s="66"/>
      <c r="CI119" s="66"/>
      <c r="CJ119" s="66"/>
      <c r="CK119" s="66"/>
      <c r="CL119" s="66"/>
      <c r="CM119" s="66"/>
      <c r="CN119" s="66"/>
      <c r="CO119" s="66"/>
      <c r="CP119" s="66"/>
      <c r="CQ119" s="66"/>
      <c r="CR119" s="66"/>
      <c r="CS119" s="66"/>
      <c r="CT119" s="66"/>
      <c r="CU119" s="66"/>
      <c r="CV119" s="66"/>
      <c r="CW119" s="66"/>
      <c r="CX119" s="66"/>
      <c r="CY119" s="66"/>
      <c r="CZ119" s="66"/>
      <c r="DA119" s="66"/>
      <c r="DB119" s="66"/>
      <c r="DC119" s="66"/>
      <c r="DD119" s="66"/>
      <c r="DE119" s="66"/>
      <c r="DF119" s="66"/>
      <c r="DG119" s="66"/>
      <c r="DH119" s="66"/>
      <c r="DI119" s="66"/>
      <c r="DJ119" s="66"/>
      <c r="DK119" s="66"/>
      <c r="DL119" s="66"/>
      <c r="DM119" s="66"/>
      <c r="DN119" s="66"/>
      <c r="DO119" s="66"/>
      <c r="DP119" s="66"/>
      <c r="DQ119" s="66"/>
      <c r="DR119" s="66"/>
      <c r="DS119" s="66"/>
      <c r="DT119" s="66"/>
      <c r="DU119" s="66"/>
      <c r="DV119" s="66"/>
      <c r="DW119" s="66"/>
      <c r="DX119" s="66"/>
      <c r="DY119" s="66"/>
      <c r="DZ119" s="66"/>
      <c r="EA119" s="66"/>
      <c r="EB119" s="66"/>
      <c r="EC119" s="66"/>
      <c r="ED119" s="66"/>
      <c r="EE119" s="66"/>
      <c r="EF119" s="66"/>
      <c r="EG119" s="66"/>
      <c r="EH119" s="66"/>
      <c r="EI119" s="66"/>
      <c r="EJ119" s="66"/>
      <c r="EK119" s="66"/>
      <c r="EL119" s="66"/>
      <c r="EM119" s="66"/>
      <c r="EN119" s="66"/>
      <c r="EO119" s="66"/>
      <c r="EP119" s="66"/>
      <c r="EQ119" s="66"/>
      <c r="ER119" s="66"/>
      <c r="ES119" s="66"/>
      <c r="ET119" s="66"/>
      <c r="EU119" s="66"/>
      <c r="EV119" s="66"/>
      <c r="EW119" s="66"/>
      <c r="EX119" s="66"/>
      <c r="EY119" s="66"/>
      <c r="EZ119" s="66"/>
      <c r="FA119" s="66"/>
      <c r="FB119" s="66"/>
      <c r="FC119" s="66"/>
      <c r="FD119" s="66"/>
      <c r="FE119" s="66"/>
      <c r="FF119" s="66"/>
      <c r="FG119" s="66"/>
      <c r="FH119" s="66"/>
      <c r="FI119" s="66"/>
      <c r="FJ119" s="66"/>
      <c r="FK119" s="66"/>
      <c r="FL119" s="66"/>
      <c r="FM119" s="66"/>
      <c r="FN119" s="66"/>
      <c r="FO119" s="66"/>
      <c r="FP119" s="66"/>
      <c r="FQ119" s="66"/>
      <c r="FR119" s="66"/>
      <c r="FS119" s="66"/>
      <c r="FT119" s="66"/>
      <c r="FU119" s="66"/>
      <c r="FV119" s="66"/>
      <c r="FW119" s="66"/>
      <c r="FX119" s="66"/>
      <c r="FY119" s="66"/>
      <c r="FZ119" s="66"/>
    </row>
    <row r="120" spans="28:182" x14ac:dyDescent="0.25"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  <c r="BE120" s="66"/>
      <c r="BF120" s="66"/>
      <c r="BG120" s="66"/>
      <c r="BH120" s="66"/>
      <c r="BI120" s="66"/>
      <c r="BJ120" s="66"/>
      <c r="BK120" s="66"/>
      <c r="BL120" s="66"/>
      <c r="BM120" s="66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  <c r="EE120" s="66"/>
      <c r="EF120" s="66"/>
      <c r="EG120" s="66"/>
      <c r="EH120" s="66"/>
      <c r="EI120" s="66"/>
      <c r="EJ120" s="66"/>
      <c r="EK120" s="66"/>
      <c r="EL120" s="66"/>
      <c r="EM120" s="66"/>
      <c r="EN120" s="66"/>
      <c r="EO120" s="66"/>
      <c r="EP120" s="66"/>
      <c r="EQ120" s="66"/>
      <c r="ER120" s="66"/>
      <c r="ES120" s="66"/>
      <c r="ET120" s="66"/>
      <c r="EU120" s="66"/>
      <c r="EV120" s="66"/>
      <c r="EW120" s="66"/>
      <c r="EX120" s="66"/>
      <c r="EY120" s="66"/>
      <c r="EZ120" s="66"/>
      <c r="FA120" s="66"/>
      <c r="FB120" s="66"/>
      <c r="FC120" s="66"/>
      <c r="FD120" s="66"/>
      <c r="FE120" s="66"/>
      <c r="FF120" s="66"/>
      <c r="FG120" s="66"/>
      <c r="FH120" s="66"/>
      <c r="FI120" s="66"/>
      <c r="FJ120" s="66"/>
      <c r="FK120" s="66"/>
      <c r="FL120" s="66"/>
      <c r="FM120" s="66"/>
      <c r="FN120" s="66"/>
      <c r="FO120" s="66"/>
      <c r="FP120" s="66"/>
      <c r="FQ120" s="66"/>
      <c r="FR120" s="66"/>
      <c r="FS120" s="66"/>
      <c r="FT120" s="66"/>
      <c r="FU120" s="66"/>
      <c r="FV120" s="66"/>
      <c r="FW120" s="66"/>
      <c r="FX120" s="66"/>
      <c r="FY120" s="66"/>
      <c r="FZ120" s="66"/>
    </row>
    <row r="121" spans="28:182" x14ac:dyDescent="0.25"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  <c r="BE121" s="66"/>
      <c r="BF121" s="66"/>
      <c r="BG121" s="66"/>
      <c r="BH121" s="66"/>
      <c r="BI121" s="66"/>
      <c r="BJ121" s="66"/>
      <c r="BK121" s="66"/>
      <c r="BL121" s="66"/>
      <c r="BM121" s="66"/>
      <c r="BN121" s="66"/>
      <c r="BO121" s="66"/>
      <c r="BP121" s="66"/>
      <c r="BQ121" s="66"/>
      <c r="BR121" s="66"/>
      <c r="BS121" s="66"/>
      <c r="BT121" s="66"/>
      <c r="BU121" s="66"/>
      <c r="BV121" s="66"/>
      <c r="BW121" s="66"/>
      <c r="BX121" s="66"/>
      <c r="BY121" s="66"/>
      <c r="BZ121" s="66"/>
      <c r="CA121" s="66"/>
      <c r="CB121" s="66"/>
      <c r="CC121" s="66"/>
      <c r="CD121" s="66"/>
      <c r="CE121" s="66"/>
      <c r="CF121" s="66"/>
      <c r="CG121" s="66"/>
      <c r="CH121" s="66"/>
      <c r="CI121" s="66"/>
      <c r="CJ121" s="66"/>
      <c r="CK121" s="66"/>
      <c r="CL121" s="66"/>
      <c r="CM121" s="66"/>
      <c r="CN121" s="66"/>
      <c r="CO121" s="66"/>
      <c r="CP121" s="66"/>
      <c r="CQ121" s="66"/>
      <c r="CR121" s="66"/>
      <c r="CS121" s="66"/>
      <c r="CT121" s="66"/>
      <c r="CU121" s="66"/>
      <c r="CV121" s="66"/>
      <c r="CW121" s="66"/>
      <c r="CX121" s="66"/>
      <c r="CY121" s="66"/>
      <c r="CZ121" s="66"/>
      <c r="DA121" s="66"/>
      <c r="DB121" s="66"/>
      <c r="DC121" s="66"/>
      <c r="DD121" s="66"/>
      <c r="DE121" s="66"/>
      <c r="DF121" s="66"/>
      <c r="DG121" s="66"/>
      <c r="DH121" s="66"/>
      <c r="DI121" s="66"/>
      <c r="DJ121" s="66"/>
      <c r="DK121" s="66"/>
      <c r="DL121" s="66"/>
      <c r="DM121" s="66"/>
      <c r="DN121" s="66"/>
      <c r="DO121" s="66"/>
      <c r="DP121" s="66"/>
      <c r="DQ121" s="66"/>
      <c r="DR121" s="66"/>
      <c r="DS121" s="66"/>
      <c r="DT121" s="66"/>
      <c r="DU121" s="66"/>
      <c r="DV121" s="66"/>
      <c r="DW121" s="66"/>
      <c r="DX121" s="66"/>
      <c r="DY121" s="66"/>
      <c r="DZ121" s="66"/>
      <c r="EA121" s="66"/>
      <c r="EB121" s="66"/>
      <c r="EC121" s="66"/>
      <c r="ED121" s="66"/>
      <c r="EE121" s="66"/>
      <c r="EF121" s="66"/>
      <c r="EG121" s="66"/>
      <c r="EH121" s="66"/>
      <c r="EI121" s="66"/>
      <c r="EJ121" s="66"/>
      <c r="EK121" s="66"/>
      <c r="EL121" s="66"/>
      <c r="EM121" s="66"/>
      <c r="EN121" s="66"/>
      <c r="EO121" s="66"/>
      <c r="EP121" s="66"/>
      <c r="EQ121" s="66"/>
      <c r="ER121" s="66"/>
      <c r="ES121" s="66"/>
      <c r="ET121" s="66"/>
      <c r="EU121" s="66"/>
      <c r="EV121" s="66"/>
      <c r="EW121" s="66"/>
      <c r="EX121" s="66"/>
      <c r="EY121" s="66"/>
      <c r="EZ121" s="66"/>
      <c r="FA121" s="66"/>
      <c r="FB121" s="66"/>
      <c r="FC121" s="66"/>
      <c r="FD121" s="66"/>
      <c r="FE121" s="66"/>
      <c r="FF121" s="66"/>
      <c r="FG121" s="66"/>
      <c r="FH121" s="66"/>
      <c r="FI121" s="66"/>
      <c r="FJ121" s="66"/>
      <c r="FK121" s="66"/>
      <c r="FL121" s="66"/>
      <c r="FM121" s="66"/>
      <c r="FN121" s="66"/>
      <c r="FO121" s="66"/>
      <c r="FP121" s="66"/>
      <c r="FQ121" s="66"/>
      <c r="FR121" s="66"/>
      <c r="FS121" s="66"/>
      <c r="FT121" s="66"/>
      <c r="FU121" s="66"/>
      <c r="FV121" s="66"/>
      <c r="FW121" s="66"/>
      <c r="FX121" s="66"/>
      <c r="FY121" s="66"/>
      <c r="FZ121" s="66"/>
    </row>
    <row r="122" spans="28:182" x14ac:dyDescent="0.25"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  <c r="BE122" s="66"/>
      <c r="BF122" s="66"/>
      <c r="BG122" s="66"/>
      <c r="BH122" s="66"/>
      <c r="BI122" s="66"/>
      <c r="BJ122" s="66"/>
      <c r="BK122" s="66"/>
      <c r="BL122" s="66"/>
      <c r="BM122" s="66"/>
      <c r="BN122" s="66"/>
      <c r="BO122" s="66"/>
      <c r="BP122" s="66"/>
      <c r="BQ122" s="66"/>
      <c r="BR122" s="66"/>
      <c r="BS122" s="66"/>
      <c r="BT122" s="66"/>
      <c r="BU122" s="66"/>
      <c r="BV122" s="66"/>
      <c r="BW122" s="66"/>
      <c r="BX122" s="66"/>
      <c r="BY122" s="66"/>
      <c r="BZ122" s="66"/>
      <c r="CA122" s="66"/>
      <c r="CB122" s="66"/>
      <c r="CC122" s="66"/>
      <c r="CD122" s="66"/>
      <c r="CE122" s="66"/>
      <c r="CF122" s="66"/>
      <c r="CG122" s="66"/>
      <c r="CH122" s="66"/>
      <c r="CI122" s="66"/>
      <c r="CJ122" s="66"/>
      <c r="CK122" s="66"/>
      <c r="CL122" s="66"/>
      <c r="CM122" s="66"/>
      <c r="CN122" s="66"/>
      <c r="CO122" s="66"/>
      <c r="CP122" s="66"/>
      <c r="CQ122" s="66"/>
      <c r="CR122" s="66"/>
      <c r="CS122" s="66"/>
      <c r="CT122" s="66"/>
      <c r="CU122" s="66"/>
      <c r="CV122" s="66"/>
      <c r="CW122" s="66"/>
      <c r="CX122" s="66"/>
      <c r="CY122" s="66"/>
      <c r="CZ122" s="66"/>
      <c r="DA122" s="66"/>
      <c r="DB122" s="66"/>
      <c r="DC122" s="66"/>
      <c r="DD122" s="66"/>
      <c r="DE122" s="66"/>
      <c r="DF122" s="66"/>
      <c r="DG122" s="66"/>
      <c r="DH122" s="66"/>
      <c r="DI122" s="66"/>
      <c r="DJ122" s="66"/>
      <c r="DK122" s="66"/>
      <c r="DL122" s="66"/>
      <c r="DM122" s="66"/>
      <c r="DN122" s="66"/>
      <c r="DO122" s="66"/>
      <c r="DP122" s="66"/>
      <c r="DQ122" s="66"/>
      <c r="DR122" s="66"/>
      <c r="DS122" s="66"/>
      <c r="DT122" s="66"/>
      <c r="DU122" s="66"/>
      <c r="DV122" s="66"/>
      <c r="DW122" s="66"/>
      <c r="DX122" s="66"/>
      <c r="DY122" s="66"/>
      <c r="DZ122" s="66"/>
      <c r="EA122" s="66"/>
      <c r="EB122" s="66"/>
      <c r="EC122" s="66"/>
      <c r="ED122" s="66"/>
      <c r="EE122" s="66"/>
      <c r="EF122" s="66"/>
      <c r="EG122" s="66"/>
      <c r="EH122" s="66"/>
      <c r="EI122" s="66"/>
      <c r="EJ122" s="66"/>
      <c r="EK122" s="66"/>
      <c r="EL122" s="66"/>
      <c r="EM122" s="66"/>
      <c r="EN122" s="66"/>
      <c r="EO122" s="66"/>
      <c r="EP122" s="66"/>
      <c r="EQ122" s="66"/>
      <c r="ER122" s="66"/>
      <c r="ES122" s="66"/>
      <c r="ET122" s="66"/>
      <c r="EU122" s="66"/>
      <c r="EV122" s="66"/>
      <c r="EW122" s="66"/>
      <c r="EX122" s="66"/>
      <c r="EY122" s="66"/>
      <c r="EZ122" s="66"/>
      <c r="FA122" s="66"/>
      <c r="FB122" s="66"/>
      <c r="FC122" s="66"/>
      <c r="FD122" s="66"/>
      <c r="FE122" s="66"/>
      <c r="FF122" s="66"/>
      <c r="FG122" s="66"/>
      <c r="FH122" s="66"/>
      <c r="FI122" s="66"/>
      <c r="FJ122" s="66"/>
      <c r="FK122" s="66"/>
      <c r="FL122" s="66"/>
      <c r="FM122" s="66"/>
      <c r="FN122" s="66"/>
      <c r="FO122" s="66"/>
      <c r="FP122" s="66"/>
      <c r="FQ122" s="66"/>
      <c r="FR122" s="66"/>
      <c r="FS122" s="66"/>
      <c r="FT122" s="66"/>
      <c r="FU122" s="66"/>
      <c r="FV122" s="66"/>
      <c r="FW122" s="66"/>
      <c r="FX122" s="66"/>
      <c r="FY122" s="66"/>
      <c r="FZ122" s="66"/>
    </row>
    <row r="123" spans="28:182" x14ac:dyDescent="0.25"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  <c r="BE123" s="66"/>
      <c r="BF123" s="66"/>
      <c r="BG123" s="66"/>
      <c r="BH123" s="66"/>
      <c r="BI123" s="66"/>
      <c r="BJ123" s="66"/>
      <c r="BK123" s="66"/>
      <c r="BL123" s="66"/>
      <c r="BM123" s="66"/>
      <c r="BN123" s="66"/>
      <c r="BO123" s="66"/>
      <c r="BP123" s="66"/>
      <c r="BQ123" s="66"/>
      <c r="BR123" s="66"/>
      <c r="BS123" s="66"/>
      <c r="BT123" s="66"/>
      <c r="BU123" s="66"/>
      <c r="BV123" s="66"/>
      <c r="BW123" s="66"/>
      <c r="BX123" s="66"/>
      <c r="BY123" s="66"/>
      <c r="BZ123" s="66"/>
      <c r="CA123" s="66"/>
      <c r="CB123" s="66"/>
      <c r="CC123" s="66"/>
      <c r="CD123" s="66"/>
      <c r="CE123" s="66"/>
      <c r="CF123" s="66"/>
      <c r="CG123" s="66"/>
      <c r="CH123" s="66"/>
      <c r="CI123" s="66"/>
      <c r="CJ123" s="66"/>
      <c r="CK123" s="66"/>
      <c r="CL123" s="66"/>
      <c r="CM123" s="66"/>
      <c r="CN123" s="66"/>
      <c r="CO123" s="66"/>
      <c r="CP123" s="66"/>
      <c r="CQ123" s="66"/>
      <c r="CR123" s="66"/>
      <c r="CS123" s="66"/>
      <c r="CT123" s="66"/>
      <c r="CU123" s="66"/>
      <c r="CV123" s="66"/>
      <c r="CW123" s="66"/>
      <c r="CX123" s="66"/>
      <c r="CY123" s="66"/>
      <c r="CZ123" s="66"/>
      <c r="DA123" s="66"/>
      <c r="DB123" s="66"/>
      <c r="DC123" s="66"/>
      <c r="DD123" s="66"/>
      <c r="DE123" s="66"/>
      <c r="DF123" s="66"/>
      <c r="DG123" s="66"/>
      <c r="DH123" s="66"/>
      <c r="DI123" s="66"/>
      <c r="DJ123" s="66"/>
      <c r="DK123" s="66"/>
      <c r="DL123" s="66"/>
      <c r="DM123" s="66"/>
      <c r="DN123" s="66"/>
      <c r="DO123" s="66"/>
      <c r="DP123" s="66"/>
      <c r="DQ123" s="66"/>
      <c r="DR123" s="66"/>
      <c r="DS123" s="66"/>
      <c r="DT123" s="66"/>
      <c r="DU123" s="66"/>
      <c r="DV123" s="66"/>
      <c r="DW123" s="66"/>
      <c r="DX123" s="66"/>
      <c r="DY123" s="66"/>
      <c r="DZ123" s="66"/>
      <c r="EA123" s="66"/>
      <c r="EB123" s="66"/>
      <c r="EC123" s="66"/>
      <c r="ED123" s="66"/>
      <c r="EE123" s="66"/>
      <c r="EF123" s="66"/>
      <c r="EG123" s="66"/>
      <c r="EH123" s="66"/>
      <c r="EI123" s="66"/>
      <c r="EJ123" s="66"/>
      <c r="EK123" s="66"/>
      <c r="EL123" s="66"/>
      <c r="EM123" s="66"/>
      <c r="EN123" s="66"/>
      <c r="EO123" s="66"/>
      <c r="EP123" s="66"/>
      <c r="EQ123" s="66"/>
      <c r="ER123" s="66"/>
      <c r="ES123" s="66"/>
      <c r="ET123" s="66"/>
      <c r="EU123" s="66"/>
      <c r="EV123" s="66"/>
      <c r="EW123" s="66"/>
      <c r="EX123" s="66"/>
      <c r="EY123" s="66"/>
      <c r="EZ123" s="66"/>
      <c r="FA123" s="66"/>
      <c r="FB123" s="66"/>
      <c r="FC123" s="66"/>
      <c r="FD123" s="66"/>
      <c r="FE123" s="66"/>
      <c r="FF123" s="66"/>
      <c r="FG123" s="66"/>
      <c r="FH123" s="66"/>
      <c r="FI123" s="66"/>
      <c r="FJ123" s="66"/>
      <c r="FK123" s="66"/>
      <c r="FL123" s="66"/>
      <c r="FM123" s="66"/>
      <c r="FN123" s="66"/>
      <c r="FO123" s="66"/>
      <c r="FP123" s="66"/>
      <c r="FQ123" s="66"/>
      <c r="FR123" s="66"/>
      <c r="FS123" s="66"/>
      <c r="FT123" s="66"/>
      <c r="FU123" s="66"/>
      <c r="FV123" s="66"/>
      <c r="FW123" s="66"/>
      <c r="FX123" s="66"/>
      <c r="FY123" s="66"/>
      <c r="FZ123" s="66"/>
    </row>
    <row r="124" spans="28:182" x14ac:dyDescent="0.25"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  <c r="BE124" s="66"/>
      <c r="BF124" s="66"/>
      <c r="BG124" s="66"/>
      <c r="BH124" s="66"/>
      <c r="BI124" s="66"/>
      <c r="BJ124" s="66"/>
      <c r="BK124" s="66"/>
      <c r="BL124" s="66"/>
      <c r="BM124" s="66"/>
      <c r="BN124" s="66"/>
      <c r="BO124" s="66"/>
      <c r="BP124" s="66"/>
      <c r="BQ124" s="66"/>
      <c r="BR124" s="66"/>
      <c r="BS124" s="66"/>
      <c r="BT124" s="66"/>
      <c r="BU124" s="66"/>
      <c r="BV124" s="66"/>
      <c r="BW124" s="66"/>
      <c r="BX124" s="66"/>
      <c r="BY124" s="66"/>
      <c r="BZ124" s="66"/>
      <c r="CA124" s="66"/>
      <c r="CB124" s="66"/>
      <c r="CC124" s="66"/>
      <c r="CD124" s="66"/>
      <c r="CE124" s="66"/>
      <c r="CF124" s="66"/>
      <c r="CG124" s="66"/>
      <c r="CH124" s="66"/>
      <c r="CI124" s="66"/>
      <c r="CJ124" s="66"/>
      <c r="CK124" s="66"/>
      <c r="CL124" s="66"/>
      <c r="CM124" s="66"/>
      <c r="CN124" s="66"/>
      <c r="CO124" s="66"/>
      <c r="CP124" s="66"/>
      <c r="CQ124" s="66"/>
      <c r="CR124" s="66"/>
      <c r="CS124" s="66"/>
      <c r="CT124" s="66"/>
      <c r="CU124" s="66"/>
      <c r="CV124" s="66"/>
      <c r="CW124" s="66"/>
      <c r="CX124" s="66"/>
      <c r="CY124" s="66"/>
      <c r="CZ124" s="66"/>
      <c r="DA124" s="66"/>
      <c r="DB124" s="66"/>
      <c r="DC124" s="66"/>
      <c r="DD124" s="66"/>
      <c r="DE124" s="66"/>
      <c r="DF124" s="66"/>
      <c r="DG124" s="66"/>
      <c r="DH124" s="66"/>
      <c r="DI124" s="66"/>
      <c r="DJ124" s="66"/>
      <c r="DK124" s="66"/>
      <c r="DL124" s="66"/>
      <c r="DM124" s="66"/>
      <c r="DN124" s="66"/>
      <c r="DO124" s="66"/>
      <c r="DP124" s="66"/>
      <c r="DQ124" s="66"/>
      <c r="DR124" s="66"/>
      <c r="DS124" s="66"/>
      <c r="DT124" s="66"/>
      <c r="DU124" s="66"/>
      <c r="DV124" s="66"/>
      <c r="DW124" s="66"/>
      <c r="DX124" s="66"/>
      <c r="DY124" s="66"/>
      <c r="DZ124" s="66"/>
      <c r="EA124" s="66"/>
      <c r="EB124" s="66"/>
      <c r="EC124" s="66"/>
      <c r="ED124" s="66"/>
      <c r="EE124" s="66"/>
      <c r="EF124" s="66"/>
      <c r="EG124" s="66"/>
      <c r="EH124" s="66"/>
      <c r="EI124" s="66"/>
      <c r="EJ124" s="66"/>
      <c r="EK124" s="66"/>
      <c r="EL124" s="66"/>
      <c r="EM124" s="66"/>
      <c r="EN124" s="66"/>
      <c r="EO124" s="66"/>
      <c r="EP124" s="66"/>
      <c r="EQ124" s="66"/>
      <c r="ER124" s="66"/>
      <c r="ES124" s="66"/>
      <c r="ET124" s="66"/>
      <c r="EU124" s="66"/>
      <c r="EV124" s="66"/>
      <c r="EW124" s="66"/>
      <c r="EX124" s="66"/>
      <c r="EY124" s="66"/>
      <c r="EZ124" s="66"/>
      <c r="FA124" s="66"/>
      <c r="FB124" s="66"/>
      <c r="FC124" s="66"/>
      <c r="FD124" s="66"/>
      <c r="FE124" s="66"/>
      <c r="FF124" s="66"/>
      <c r="FG124" s="66"/>
      <c r="FH124" s="66"/>
      <c r="FI124" s="66"/>
      <c r="FJ124" s="66"/>
      <c r="FK124" s="66"/>
      <c r="FL124" s="66"/>
      <c r="FM124" s="66"/>
      <c r="FN124" s="66"/>
      <c r="FO124" s="66"/>
      <c r="FP124" s="66"/>
      <c r="FQ124" s="66"/>
      <c r="FR124" s="66"/>
      <c r="FS124" s="66"/>
      <c r="FT124" s="66"/>
      <c r="FU124" s="66"/>
      <c r="FV124" s="66"/>
      <c r="FW124" s="66"/>
      <c r="FX124" s="66"/>
      <c r="FY124" s="66"/>
      <c r="FZ124" s="66"/>
    </row>
    <row r="125" spans="28:182" x14ac:dyDescent="0.25"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  <c r="BE125" s="66"/>
      <c r="BF125" s="66"/>
      <c r="BG125" s="66"/>
      <c r="BH125" s="66"/>
      <c r="BI125" s="66"/>
      <c r="BJ125" s="66"/>
      <c r="BK125" s="66"/>
      <c r="BL125" s="66"/>
      <c r="BM125" s="66"/>
      <c r="BN125" s="66"/>
      <c r="BO125" s="66"/>
      <c r="BP125" s="66"/>
      <c r="BQ125" s="66"/>
      <c r="BR125" s="66"/>
      <c r="BS125" s="66"/>
      <c r="BT125" s="66"/>
      <c r="BU125" s="66"/>
      <c r="BV125" s="66"/>
      <c r="BW125" s="66"/>
      <c r="BX125" s="66"/>
      <c r="BY125" s="66"/>
      <c r="BZ125" s="66"/>
      <c r="CA125" s="66"/>
      <c r="CB125" s="66"/>
      <c r="CC125" s="66"/>
      <c r="CD125" s="66"/>
      <c r="CE125" s="66"/>
      <c r="CF125" s="66"/>
      <c r="CG125" s="66"/>
      <c r="CH125" s="66"/>
      <c r="CI125" s="66"/>
      <c r="CJ125" s="66"/>
      <c r="CK125" s="66"/>
      <c r="CL125" s="66"/>
      <c r="CM125" s="66"/>
      <c r="CN125" s="66"/>
      <c r="CO125" s="66"/>
      <c r="CP125" s="66"/>
      <c r="CQ125" s="66"/>
      <c r="CR125" s="66"/>
      <c r="CS125" s="66"/>
      <c r="CT125" s="66"/>
      <c r="CU125" s="66"/>
      <c r="CV125" s="66"/>
      <c r="CW125" s="66"/>
      <c r="CX125" s="66"/>
      <c r="CY125" s="66"/>
      <c r="CZ125" s="66"/>
      <c r="DA125" s="66"/>
      <c r="DB125" s="66"/>
      <c r="DC125" s="66"/>
      <c r="DD125" s="66"/>
      <c r="DE125" s="66"/>
      <c r="DF125" s="66"/>
      <c r="DG125" s="66"/>
      <c r="DH125" s="66"/>
      <c r="DI125" s="66"/>
      <c r="DJ125" s="66"/>
      <c r="DK125" s="66"/>
      <c r="DL125" s="66"/>
      <c r="DM125" s="66"/>
      <c r="DN125" s="66"/>
      <c r="DO125" s="66"/>
      <c r="DP125" s="66"/>
      <c r="DQ125" s="66"/>
      <c r="DR125" s="66"/>
      <c r="DS125" s="66"/>
      <c r="DT125" s="66"/>
      <c r="DU125" s="66"/>
      <c r="DV125" s="66"/>
      <c r="DW125" s="66"/>
      <c r="DX125" s="66"/>
      <c r="DY125" s="66"/>
      <c r="DZ125" s="66"/>
      <c r="EA125" s="66"/>
      <c r="EB125" s="66"/>
      <c r="EC125" s="66"/>
      <c r="ED125" s="66"/>
      <c r="EE125" s="66"/>
      <c r="EF125" s="66"/>
      <c r="EG125" s="66"/>
      <c r="EH125" s="66"/>
      <c r="EI125" s="66"/>
      <c r="EJ125" s="66"/>
      <c r="EK125" s="66"/>
      <c r="EL125" s="66"/>
      <c r="EM125" s="66"/>
      <c r="EN125" s="66"/>
      <c r="EO125" s="66"/>
      <c r="EP125" s="66"/>
      <c r="EQ125" s="66"/>
      <c r="ER125" s="66"/>
      <c r="ES125" s="66"/>
      <c r="ET125" s="66"/>
      <c r="EU125" s="66"/>
      <c r="EV125" s="66"/>
      <c r="EW125" s="66"/>
      <c r="EX125" s="66"/>
      <c r="EY125" s="66"/>
      <c r="EZ125" s="66"/>
      <c r="FA125" s="66"/>
      <c r="FB125" s="66"/>
      <c r="FC125" s="66"/>
      <c r="FD125" s="66"/>
      <c r="FE125" s="66"/>
      <c r="FF125" s="66"/>
      <c r="FG125" s="66"/>
      <c r="FH125" s="66"/>
      <c r="FI125" s="66"/>
      <c r="FJ125" s="66"/>
      <c r="FK125" s="66"/>
      <c r="FL125" s="66"/>
      <c r="FM125" s="66"/>
      <c r="FN125" s="66"/>
      <c r="FO125" s="66"/>
      <c r="FP125" s="66"/>
      <c r="FQ125" s="66"/>
      <c r="FR125" s="66"/>
      <c r="FS125" s="66"/>
      <c r="FT125" s="66"/>
      <c r="FU125" s="66"/>
      <c r="FV125" s="66"/>
      <c r="FW125" s="66"/>
      <c r="FX125" s="66"/>
      <c r="FY125" s="66"/>
      <c r="FZ125" s="66"/>
    </row>
    <row r="126" spans="28:182" x14ac:dyDescent="0.25"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  <c r="BE126" s="66"/>
      <c r="BF126" s="66"/>
      <c r="BG126" s="66"/>
      <c r="BH126" s="66"/>
      <c r="BI126" s="66"/>
      <c r="BJ126" s="66"/>
      <c r="BK126" s="66"/>
      <c r="BL126" s="66"/>
      <c r="BM126" s="66"/>
      <c r="BN126" s="66"/>
      <c r="BO126" s="66"/>
      <c r="BP126" s="66"/>
      <c r="BQ126" s="66"/>
      <c r="BR126" s="66"/>
      <c r="BS126" s="66"/>
      <c r="BT126" s="66"/>
      <c r="BU126" s="66"/>
      <c r="BV126" s="66"/>
      <c r="BW126" s="66"/>
      <c r="BX126" s="66"/>
      <c r="BY126" s="66"/>
      <c r="BZ126" s="66"/>
      <c r="CA126" s="66"/>
      <c r="CB126" s="66"/>
      <c r="CC126" s="66"/>
      <c r="CD126" s="66"/>
      <c r="CE126" s="66"/>
      <c r="CF126" s="66"/>
      <c r="CG126" s="66"/>
      <c r="CH126" s="66"/>
      <c r="CI126" s="66"/>
      <c r="CJ126" s="66"/>
      <c r="CK126" s="66"/>
      <c r="CL126" s="66"/>
      <c r="CM126" s="66"/>
      <c r="CN126" s="66"/>
      <c r="CO126" s="66"/>
      <c r="CP126" s="66"/>
      <c r="CQ126" s="66"/>
      <c r="CR126" s="66"/>
      <c r="CS126" s="66"/>
      <c r="CT126" s="66"/>
      <c r="CU126" s="66"/>
      <c r="CV126" s="66"/>
      <c r="CW126" s="66"/>
      <c r="CX126" s="66"/>
      <c r="CY126" s="66"/>
      <c r="CZ126" s="66"/>
      <c r="DA126" s="66"/>
      <c r="DB126" s="66"/>
      <c r="DC126" s="66"/>
      <c r="DD126" s="66"/>
      <c r="DE126" s="66"/>
      <c r="DF126" s="66"/>
      <c r="DG126" s="66"/>
      <c r="DH126" s="66"/>
      <c r="DI126" s="66"/>
      <c r="DJ126" s="66"/>
      <c r="DK126" s="66"/>
      <c r="DL126" s="66"/>
      <c r="DM126" s="66"/>
      <c r="DN126" s="66"/>
      <c r="DO126" s="66"/>
      <c r="DP126" s="66"/>
      <c r="DQ126" s="66"/>
      <c r="DR126" s="66"/>
      <c r="DS126" s="66"/>
      <c r="DT126" s="66"/>
      <c r="DU126" s="66"/>
      <c r="DV126" s="66"/>
      <c r="DW126" s="66"/>
      <c r="DX126" s="66"/>
      <c r="DY126" s="66"/>
      <c r="DZ126" s="66"/>
      <c r="EA126" s="66"/>
      <c r="EB126" s="66"/>
      <c r="EC126" s="66"/>
      <c r="ED126" s="66"/>
      <c r="EE126" s="66"/>
      <c r="EF126" s="66"/>
      <c r="EG126" s="66"/>
      <c r="EH126" s="66"/>
      <c r="EI126" s="66"/>
      <c r="EJ126" s="66"/>
      <c r="EK126" s="66"/>
      <c r="EL126" s="66"/>
      <c r="EM126" s="66"/>
      <c r="EN126" s="66"/>
      <c r="EO126" s="66"/>
      <c r="EP126" s="66"/>
      <c r="EQ126" s="66"/>
      <c r="ER126" s="66"/>
      <c r="ES126" s="66"/>
      <c r="ET126" s="66"/>
      <c r="EU126" s="66"/>
      <c r="EV126" s="66"/>
      <c r="EW126" s="66"/>
      <c r="EX126" s="66"/>
      <c r="EY126" s="66"/>
      <c r="EZ126" s="66"/>
      <c r="FA126" s="66"/>
      <c r="FB126" s="66"/>
      <c r="FC126" s="66"/>
      <c r="FD126" s="66"/>
      <c r="FE126" s="66"/>
      <c r="FF126" s="66"/>
      <c r="FG126" s="66"/>
      <c r="FH126" s="66"/>
      <c r="FI126" s="66"/>
      <c r="FJ126" s="66"/>
      <c r="FK126" s="66"/>
      <c r="FL126" s="66"/>
      <c r="FM126" s="66"/>
      <c r="FN126" s="66"/>
      <c r="FO126" s="66"/>
      <c r="FP126" s="66"/>
      <c r="FQ126" s="66"/>
      <c r="FR126" s="66"/>
      <c r="FS126" s="66"/>
      <c r="FT126" s="66"/>
      <c r="FU126" s="66"/>
      <c r="FV126" s="66"/>
      <c r="FW126" s="66"/>
      <c r="FX126" s="66"/>
      <c r="FY126" s="66"/>
      <c r="FZ126" s="66"/>
    </row>
    <row r="127" spans="28:182" x14ac:dyDescent="0.25"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  <c r="BE127" s="66"/>
      <c r="BF127" s="66"/>
      <c r="BG127" s="66"/>
      <c r="BH127" s="66"/>
      <c r="BI127" s="66"/>
      <c r="BJ127" s="66"/>
      <c r="BK127" s="66"/>
      <c r="BL127" s="66"/>
      <c r="BM127" s="66"/>
      <c r="BN127" s="66"/>
      <c r="BO127" s="66"/>
      <c r="BP127" s="66"/>
      <c r="BQ127" s="66"/>
      <c r="BR127" s="66"/>
      <c r="BS127" s="66"/>
      <c r="BT127" s="66"/>
      <c r="BU127" s="66"/>
      <c r="BV127" s="66"/>
      <c r="BW127" s="66"/>
      <c r="BX127" s="66"/>
      <c r="BY127" s="66"/>
      <c r="BZ127" s="66"/>
      <c r="CA127" s="66"/>
      <c r="CB127" s="66"/>
      <c r="CC127" s="66"/>
      <c r="CD127" s="66"/>
      <c r="CE127" s="66"/>
      <c r="CF127" s="66"/>
      <c r="CG127" s="66"/>
      <c r="CH127" s="66"/>
      <c r="CI127" s="66"/>
      <c r="CJ127" s="66"/>
      <c r="CK127" s="66"/>
      <c r="CL127" s="66"/>
      <c r="CM127" s="66"/>
      <c r="CN127" s="66"/>
      <c r="CO127" s="66"/>
      <c r="CP127" s="66"/>
      <c r="CQ127" s="66"/>
      <c r="CR127" s="66"/>
      <c r="CS127" s="66"/>
      <c r="CT127" s="66"/>
      <c r="CU127" s="66"/>
      <c r="CV127" s="66"/>
      <c r="CW127" s="66"/>
      <c r="CX127" s="66"/>
      <c r="CY127" s="66"/>
      <c r="CZ127" s="66"/>
      <c r="DA127" s="66"/>
      <c r="DB127" s="66"/>
      <c r="DC127" s="66"/>
      <c r="DD127" s="66"/>
      <c r="DE127" s="66"/>
      <c r="DF127" s="66"/>
      <c r="DG127" s="66"/>
      <c r="DH127" s="66"/>
      <c r="DI127" s="66"/>
      <c r="DJ127" s="66"/>
      <c r="DK127" s="66"/>
      <c r="DL127" s="66"/>
      <c r="DM127" s="66"/>
      <c r="DN127" s="66"/>
      <c r="DO127" s="66"/>
      <c r="DP127" s="66"/>
      <c r="DQ127" s="66"/>
      <c r="DR127" s="66"/>
      <c r="DS127" s="66"/>
      <c r="DT127" s="66"/>
      <c r="DU127" s="66"/>
      <c r="DV127" s="66"/>
      <c r="DW127" s="66"/>
      <c r="DX127" s="66"/>
      <c r="DY127" s="66"/>
      <c r="DZ127" s="66"/>
      <c r="EA127" s="66"/>
      <c r="EB127" s="66"/>
      <c r="EC127" s="66"/>
      <c r="ED127" s="66"/>
      <c r="EE127" s="66"/>
      <c r="EF127" s="66"/>
      <c r="EG127" s="66"/>
      <c r="EH127" s="66"/>
      <c r="EI127" s="66"/>
      <c r="EJ127" s="66"/>
      <c r="EK127" s="66"/>
      <c r="EL127" s="66"/>
      <c r="EM127" s="66"/>
      <c r="EN127" s="66"/>
      <c r="EO127" s="66"/>
      <c r="EP127" s="66"/>
      <c r="EQ127" s="66"/>
      <c r="ER127" s="66"/>
      <c r="ES127" s="66"/>
      <c r="ET127" s="66"/>
      <c r="EU127" s="66"/>
      <c r="EV127" s="66"/>
      <c r="EW127" s="66"/>
      <c r="EX127" s="66"/>
      <c r="EY127" s="66"/>
      <c r="EZ127" s="66"/>
      <c r="FA127" s="66"/>
      <c r="FB127" s="66"/>
      <c r="FC127" s="66"/>
      <c r="FD127" s="66"/>
      <c r="FE127" s="66"/>
      <c r="FF127" s="66"/>
      <c r="FG127" s="66"/>
      <c r="FH127" s="66"/>
      <c r="FI127" s="66"/>
      <c r="FJ127" s="66"/>
      <c r="FK127" s="66"/>
      <c r="FL127" s="66"/>
      <c r="FM127" s="66"/>
      <c r="FN127" s="66"/>
      <c r="FO127" s="66"/>
      <c r="FP127" s="66"/>
      <c r="FQ127" s="66"/>
      <c r="FR127" s="66"/>
      <c r="FS127" s="66"/>
      <c r="FT127" s="66"/>
      <c r="FU127" s="66"/>
      <c r="FV127" s="66"/>
      <c r="FW127" s="66"/>
      <c r="FX127" s="66"/>
      <c r="FY127" s="66"/>
      <c r="FZ127" s="66"/>
    </row>
    <row r="128" spans="28:182" x14ac:dyDescent="0.25"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  <c r="BE128" s="66"/>
      <c r="BF128" s="66"/>
      <c r="BG128" s="66"/>
      <c r="BH128" s="66"/>
      <c r="BI128" s="66"/>
      <c r="BJ128" s="66"/>
      <c r="BK128" s="66"/>
      <c r="BL128" s="66"/>
      <c r="BM128" s="66"/>
      <c r="BN128" s="66"/>
      <c r="BO128" s="66"/>
      <c r="BP128" s="66"/>
      <c r="BQ128" s="66"/>
      <c r="BR128" s="66"/>
      <c r="BS128" s="66"/>
      <c r="BT128" s="66"/>
      <c r="BU128" s="66"/>
      <c r="BV128" s="66"/>
      <c r="BW128" s="66"/>
      <c r="BX128" s="66"/>
      <c r="BY128" s="66"/>
      <c r="BZ128" s="66"/>
      <c r="CA128" s="66"/>
      <c r="CB128" s="66"/>
      <c r="CC128" s="66"/>
      <c r="CD128" s="66"/>
      <c r="CE128" s="66"/>
      <c r="CF128" s="66"/>
      <c r="CG128" s="66"/>
      <c r="CH128" s="66"/>
      <c r="CI128" s="66"/>
      <c r="CJ128" s="66"/>
      <c r="CK128" s="66"/>
      <c r="CL128" s="66"/>
      <c r="CM128" s="66"/>
      <c r="CN128" s="66"/>
      <c r="CO128" s="66"/>
      <c r="CP128" s="66"/>
      <c r="CQ128" s="66"/>
      <c r="CR128" s="66"/>
      <c r="CS128" s="66"/>
      <c r="CT128" s="66"/>
      <c r="CU128" s="66"/>
      <c r="CV128" s="66"/>
      <c r="CW128" s="66"/>
      <c r="CX128" s="66"/>
      <c r="CY128" s="66"/>
      <c r="CZ128" s="66"/>
      <c r="DA128" s="66"/>
      <c r="DB128" s="66"/>
      <c r="DC128" s="66"/>
      <c r="DD128" s="66"/>
      <c r="DE128" s="66"/>
      <c r="DF128" s="66"/>
      <c r="DG128" s="66"/>
      <c r="DH128" s="66"/>
      <c r="DI128" s="66"/>
      <c r="DJ128" s="66"/>
      <c r="DK128" s="66"/>
      <c r="DL128" s="66"/>
      <c r="DM128" s="66"/>
      <c r="DN128" s="66"/>
      <c r="DO128" s="66"/>
      <c r="DP128" s="66"/>
      <c r="DQ128" s="66"/>
      <c r="DR128" s="66"/>
      <c r="DS128" s="66"/>
      <c r="DT128" s="66"/>
      <c r="DU128" s="66"/>
      <c r="DV128" s="66"/>
      <c r="DW128" s="66"/>
      <c r="DX128" s="66"/>
      <c r="DY128" s="66"/>
      <c r="DZ128" s="66"/>
      <c r="EA128" s="66"/>
      <c r="EB128" s="66"/>
      <c r="EC128" s="66"/>
      <c r="ED128" s="66"/>
      <c r="EE128" s="66"/>
      <c r="EF128" s="66"/>
      <c r="EG128" s="66"/>
      <c r="EH128" s="66"/>
      <c r="EI128" s="66"/>
      <c r="EJ128" s="66"/>
      <c r="EK128" s="66"/>
      <c r="EL128" s="66"/>
      <c r="EM128" s="66"/>
      <c r="EN128" s="66"/>
      <c r="EO128" s="66"/>
      <c r="EP128" s="66"/>
      <c r="EQ128" s="66"/>
      <c r="ER128" s="66"/>
      <c r="ES128" s="66"/>
      <c r="ET128" s="66"/>
      <c r="EU128" s="66"/>
      <c r="EV128" s="66"/>
      <c r="EW128" s="66"/>
      <c r="EX128" s="66"/>
      <c r="EY128" s="66"/>
      <c r="EZ128" s="66"/>
      <c r="FA128" s="66"/>
      <c r="FB128" s="66"/>
      <c r="FC128" s="66"/>
      <c r="FD128" s="66"/>
      <c r="FE128" s="66"/>
      <c r="FF128" s="66"/>
      <c r="FG128" s="66"/>
      <c r="FH128" s="66"/>
      <c r="FI128" s="66"/>
      <c r="FJ128" s="66"/>
      <c r="FK128" s="66"/>
      <c r="FL128" s="66"/>
      <c r="FM128" s="66"/>
      <c r="FN128" s="66"/>
      <c r="FO128" s="66"/>
      <c r="FP128" s="66"/>
      <c r="FQ128" s="66"/>
      <c r="FR128" s="66"/>
      <c r="FS128" s="66"/>
      <c r="FT128" s="66"/>
      <c r="FU128" s="66"/>
      <c r="FV128" s="66"/>
      <c r="FW128" s="66"/>
      <c r="FX128" s="66"/>
      <c r="FY128" s="66"/>
      <c r="FZ128" s="66"/>
    </row>
    <row r="129" spans="28:182" x14ac:dyDescent="0.25"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66"/>
      <c r="AY129" s="66"/>
      <c r="AZ129" s="66"/>
      <c r="BA129" s="66"/>
      <c r="BB129" s="66"/>
      <c r="BC129" s="66"/>
      <c r="BD129" s="66"/>
      <c r="BE129" s="66"/>
      <c r="BF129" s="66"/>
      <c r="BG129" s="66"/>
      <c r="BH129" s="66"/>
      <c r="BI129" s="66"/>
      <c r="BJ129" s="66"/>
      <c r="BK129" s="66"/>
      <c r="BL129" s="66"/>
      <c r="BM129" s="66"/>
      <c r="BN129" s="66"/>
      <c r="BO129" s="66"/>
      <c r="BP129" s="66"/>
      <c r="BQ129" s="66"/>
      <c r="BR129" s="66"/>
      <c r="BS129" s="66"/>
      <c r="BT129" s="66"/>
      <c r="BU129" s="66"/>
      <c r="BV129" s="66"/>
      <c r="BW129" s="66"/>
      <c r="BX129" s="66"/>
      <c r="BY129" s="66"/>
      <c r="BZ129" s="66"/>
      <c r="CA129" s="66"/>
      <c r="CB129" s="66"/>
      <c r="CC129" s="66"/>
      <c r="CD129" s="66"/>
      <c r="CE129" s="66"/>
      <c r="CF129" s="66"/>
      <c r="CG129" s="66"/>
      <c r="CH129" s="66"/>
      <c r="CI129" s="66"/>
      <c r="CJ129" s="66"/>
      <c r="CK129" s="66"/>
      <c r="CL129" s="66"/>
      <c r="CM129" s="66"/>
      <c r="CN129" s="66"/>
      <c r="CO129" s="66"/>
      <c r="CP129" s="66"/>
      <c r="CQ129" s="66"/>
      <c r="CR129" s="66"/>
      <c r="CS129" s="66"/>
      <c r="CT129" s="66"/>
      <c r="CU129" s="66"/>
      <c r="CV129" s="66"/>
      <c r="CW129" s="66"/>
      <c r="CX129" s="66"/>
      <c r="CY129" s="66"/>
      <c r="CZ129" s="66"/>
      <c r="DA129" s="66"/>
      <c r="DB129" s="66"/>
      <c r="DC129" s="66"/>
      <c r="DD129" s="66"/>
      <c r="DE129" s="66"/>
      <c r="DF129" s="66"/>
      <c r="DG129" s="66"/>
      <c r="DH129" s="66"/>
      <c r="DI129" s="66"/>
      <c r="DJ129" s="66"/>
      <c r="DK129" s="66"/>
      <c r="DL129" s="66"/>
      <c r="DM129" s="66"/>
      <c r="DN129" s="66"/>
      <c r="DO129" s="66"/>
      <c r="DP129" s="66"/>
      <c r="DQ129" s="66"/>
      <c r="DR129" s="66"/>
      <c r="DS129" s="66"/>
      <c r="DT129" s="66"/>
      <c r="DU129" s="66"/>
      <c r="DV129" s="66"/>
      <c r="DW129" s="66"/>
      <c r="DX129" s="66"/>
      <c r="DY129" s="66"/>
      <c r="DZ129" s="66"/>
      <c r="EA129" s="66"/>
      <c r="EB129" s="66"/>
      <c r="EC129" s="66"/>
      <c r="ED129" s="66"/>
      <c r="EE129" s="66"/>
      <c r="EF129" s="66"/>
      <c r="EG129" s="66"/>
      <c r="EH129" s="66"/>
      <c r="EI129" s="66"/>
      <c r="EJ129" s="66"/>
      <c r="EK129" s="66"/>
      <c r="EL129" s="66"/>
      <c r="EM129" s="66"/>
      <c r="EN129" s="66"/>
      <c r="EO129" s="66"/>
      <c r="EP129" s="66"/>
      <c r="EQ129" s="66"/>
      <c r="ER129" s="66"/>
      <c r="ES129" s="66"/>
      <c r="ET129" s="66"/>
      <c r="EU129" s="66"/>
      <c r="EV129" s="66"/>
      <c r="EW129" s="66"/>
      <c r="EX129" s="66"/>
      <c r="EY129" s="66"/>
      <c r="EZ129" s="66"/>
      <c r="FA129" s="66"/>
      <c r="FB129" s="66"/>
      <c r="FC129" s="66"/>
      <c r="FD129" s="66"/>
      <c r="FE129" s="66"/>
      <c r="FF129" s="66"/>
      <c r="FG129" s="66"/>
      <c r="FH129" s="66"/>
      <c r="FI129" s="66"/>
      <c r="FJ129" s="66"/>
      <c r="FK129" s="66"/>
      <c r="FL129" s="66"/>
      <c r="FM129" s="66"/>
      <c r="FN129" s="66"/>
      <c r="FO129" s="66"/>
      <c r="FP129" s="66"/>
      <c r="FQ129" s="66"/>
      <c r="FR129" s="66"/>
      <c r="FS129" s="66"/>
      <c r="FT129" s="66"/>
      <c r="FU129" s="66"/>
      <c r="FV129" s="66"/>
      <c r="FW129" s="66"/>
      <c r="FX129" s="66"/>
      <c r="FY129" s="66"/>
      <c r="FZ129" s="66"/>
    </row>
    <row r="130" spans="28:182" x14ac:dyDescent="0.25">
      <c r="AB130" s="66"/>
      <c r="AC130" s="66"/>
      <c r="AD130" s="66"/>
      <c r="AE130" s="66"/>
      <c r="AF130" s="66"/>
      <c r="AG130" s="66"/>
      <c r="AH130" s="66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  <c r="AS130" s="66"/>
      <c r="AT130" s="66"/>
      <c r="AU130" s="66"/>
      <c r="AV130" s="66"/>
      <c r="AW130" s="66"/>
      <c r="AX130" s="66"/>
      <c r="AY130" s="66"/>
      <c r="AZ130" s="66"/>
      <c r="BA130" s="66"/>
      <c r="BB130" s="66"/>
      <c r="BC130" s="66"/>
      <c r="BD130" s="66"/>
      <c r="BE130" s="66"/>
      <c r="BF130" s="66"/>
      <c r="BG130" s="66"/>
      <c r="BH130" s="66"/>
      <c r="BI130" s="66"/>
      <c r="BJ130" s="66"/>
      <c r="BK130" s="66"/>
      <c r="BL130" s="66"/>
      <c r="BM130" s="66"/>
      <c r="BN130" s="66"/>
      <c r="BO130" s="66"/>
      <c r="BP130" s="66"/>
      <c r="BQ130" s="66"/>
      <c r="BR130" s="66"/>
      <c r="BS130" s="66"/>
      <c r="BT130" s="66"/>
      <c r="BU130" s="66"/>
      <c r="BV130" s="66"/>
      <c r="BW130" s="66"/>
      <c r="BX130" s="66"/>
      <c r="BY130" s="66"/>
      <c r="BZ130" s="66"/>
      <c r="CA130" s="66"/>
      <c r="CB130" s="66"/>
      <c r="CC130" s="66"/>
      <c r="CD130" s="66"/>
      <c r="CE130" s="66"/>
      <c r="CF130" s="66"/>
      <c r="CG130" s="66"/>
      <c r="CH130" s="66"/>
      <c r="CI130" s="66"/>
      <c r="CJ130" s="66"/>
      <c r="CK130" s="66"/>
      <c r="CL130" s="66"/>
      <c r="CM130" s="66"/>
      <c r="CN130" s="66"/>
      <c r="CO130" s="66"/>
      <c r="CP130" s="66"/>
      <c r="CQ130" s="66"/>
      <c r="CR130" s="66"/>
      <c r="CS130" s="66"/>
      <c r="CT130" s="66"/>
      <c r="CU130" s="66"/>
      <c r="CV130" s="66"/>
      <c r="CW130" s="66"/>
      <c r="CX130" s="66"/>
      <c r="CY130" s="66"/>
      <c r="CZ130" s="66"/>
      <c r="DA130" s="66"/>
      <c r="DB130" s="66"/>
      <c r="DC130" s="66"/>
      <c r="DD130" s="66"/>
      <c r="DE130" s="66"/>
      <c r="DF130" s="66"/>
      <c r="DG130" s="66"/>
      <c r="DH130" s="66"/>
      <c r="DI130" s="66"/>
      <c r="DJ130" s="66"/>
      <c r="DK130" s="66"/>
      <c r="DL130" s="66"/>
      <c r="DM130" s="66"/>
      <c r="DN130" s="66"/>
      <c r="DO130" s="66"/>
      <c r="DP130" s="66"/>
      <c r="DQ130" s="66"/>
      <c r="DR130" s="66"/>
      <c r="DS130" s="66"/>
      <c r="DT130" s="66"/>
      <c r="DU130" s="66"/>
      <c r="DV130" s="66"/>
      <c r="DW130" s="66"/>
      <c r="DX130" s="66"/>
      <c r="DY130" s="66"/>
      <c r="DZ130" s="66"/>
      <c r="EA130" s="66"/>
      <c r="EB130" s="66"/>
      <c r="EC130" s="66"/>
      <c r="ED130" s="66"/>
      <c r="EE130" s="66"/>
      <c r="EF130" s="66"/>
      <c r="EG130" s="66"/>
      <c r="EH130" s="66"/>
      <c r="EI130" s="66"/>
      <c r="EJ130" s="66"/>
      <c r="EK130" s="66"/>
      <c r="EL130" s="66"/>
      <c r="EM130" s="66"/>
      <c r="EN130" s="66"/>
      <c r="EO130" s="66"/>
      <c r="EP130" s="66"/>
      <c r="EQ130" s="66"/>
      <c r="ER130" s="66"/>
      <c r="ES130" s="66"/>
      <c r="ET130" s="66"/>
      <c r="EU130" s="66"/>
      <c r="EV130" s="66"/>
      <c r="EW130" s="66"/>
      <c r="EX130" s="66"/>
      <c r="EY130" s="66"/>
      <c r="EZ130" s="66"/>
      <c r="FA130" s="66"/>
      <c r="FB130" s="66"/>
      <c r="FC130" s="66"/>
      <c r="FD130" s="66"/>
      <c r="FE130" s="66"/>
      <c r="FF130" s="66"/>
      <c r="FG130" s="66"/>
      <c r="FH130" s="66"/>
      <c r="FI130" s="66"/>
      <c r="FJ130" s="66"/>
      <c r="FK130" s="66"/>
      <c r="FL130" s="66"/>
      <c r="FM130" s="66"/>
      <c r="FN130" s="66"/>
      <c r="FO130" s="66"/>
      <c r="FP130" s="66"/>
      <c r="FQ130" s="66"/>
      <c r="FR130" s="66"/>
      <c r="FS130" s="66"/>
      <c r="FT130" s="66"/>
      <c r="FU130" s="66"/>
      <c r="FV130" s="66"/>
      <c r="FW130" s="66"/>
      <c r="FX130" s="66"/>
      <c r="FY130" s="66"/>
      <c r="FZ130" s="66"/>
    </row>
    <row r="131" spans="28:182" x14ac:dyDescent="0.25"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  <c r="BE131" s="66"/>
      <c r="BF131" s="66"/>
      <c r="BG131" s="66"/>
      <c r="BH131" s="66"/>
      <c r="BI131" s="66"/>
      <c r="BJ131" s="66"/>
      <c r="BK131" s="66"/>
      <c r="BL131" s="66"/>
      <c r="BM131" s="66"/>
      <c r="BN131" s="66"/>
      <c r="BO131" s="66"/>
      <c r="BP131" s="66"/>
      <c r="BQ131" s="66"/>
      <c r="BR131" s="66"/>
      <c r="BS131" s="66"/>
      <c r="BT131" s="66"/>
      <c r="BU131" s="66"/>
      <c r="BV131" s="66"/>
      <c r="BW131" s="66"/>
      <c r="BX131" s="66"/>
      <c r="BY131" s="66"/>
      <c r="BZ131" s="66"/>
      <c r="CA131" s="66"/>
      <c r="CB131" s="66"/>
      <c r="CC131" s="66"/>
      <c r="CD131" s="66"/>
      <c r="CE131" s="66"/>
      <c r="CF131" s="66"/>
      <c r="CG131" s="66"/>
      <c r="CH131" s="66"/>
      <c r="CI131" s="66"/>
      <c r="CJ131" s="66"/>
      <c r="CK131" s="66"/>
      <c r="CL131" s="66"/>
      <c r="CM131" s="66"/>
      <c r="CN131" s="66"/>
      <c r="CO131" s="66"/>
      <c r="CP131" s="66"/>
      <c r="CQ131" s="66"/>
      <c r="CR131" s="66"/>
      <c r="CS131" s="66"/>
      <c r="CT131" s="66"/>
      <c r="CU131" s="66"/>
      <c r="CV131" s="66"/>
      <c r="CW131" s="66"/>
      <c r="CX131" s="66"/>
      <c r="CY131" s="66"/>
      <c r="CZ131" s="66"/>
      <c r="DA131" s="66"/>
      <c r="DB131" s="66"/>
      <c r="DC131" s="66"/>
      <c r="DD131" s="66"/>
      <c r="DE131" s="66"/>
      <c r="DF131" s="66"/>
      <c r="DG131" s="66"/>
      <c r="DH131" s="66"/>
      <c r="DI131" s="66"/>
      <c r="DJ131" s="66"/>
      <c r="DK131" s="66"/>
      <c r="DL131" s="66"/>
      <c r="DM131" s="66"/>
      <c r="DN131" s="66"/>
      <c r="DO131" s="66"/>
      <c r="DP131" s="66"/>
      <c r="DQ131" s="66"/>
      <c r="DR131" s="66"/>
      <c r="DS131" s="66"/>
      <c r="DT131" s="66"/>
      <c r="DU131" s="66"/>
      <c r="DV131" s="66"/>
      <c r="DW131" s="66"/>
      <c r="DX131" s="66"/>
      <c r="DY131" s="66"/>
      <c r="DZ131" s="66"/>
      <c r="EA131" s="66"/>
      <c r="EB131" s="66"/>
      <c r="EC131" s="66"/>
      <c r="ED131" s="66"/>
      <c r="EE131" s="66"/>
      <c r="EF131" s="66"/>
      <c r="EG131" s="66"/>
      <c r="EH131" s="66"/>
      <c r="EI131" s="66"/>
      <c r="EJ131" s="66"/>
      <c r="EK131" s="66"/>
      <c r="EL131" s="66"/>
      <c r="EM131" s="66"/>
      <c r="EN131" s="66"/>
      <c r="EO131" s="66"/>
      <c r="EP131" s="66"/>
      <c r="EQ131" s="66"/>
      <c r="ER131" s="66"/>
      <c r="ES131" s="66"/>
      <c r="ET131" s="66"/>
      <c r="EU131" s="66"/>
      <c r="EV131" s="66"/>
      <c r="EW131" s="66"/>
      <c r="EX131" s="66"/>
      <c r="EY131" s="66"/>
      <c r="EZ131" s="66"/>
      <c r="FA131" s="66"/>
      <c r="FB131" s="66"/>
      <c r="FC131" s="66"/>
      <c r="FD131" s="66"/>
      <c r="FE131" s="66"/>
      <c r="FF131" s="66"/>
      <c r="FG131" s="66"/>
      <c r="FH131" s="66"/>
      <c r="FI131" s="66"/>
      <c r="FJ131" s="66"/>
      <c r="FK131" s="66"/>
      <c r="FL131" s="66"/>
      <c r="FM131" s="66"/>
      <c r="FN131" s="66"/>
      <c r="FO131" s="66"/>
      <c r="FP131" s="66"/>
      <c r="FQ131" s="66"/>
      <c r="FR131" s="66"/>
      <c r="FS131" s="66"/>
      <c r="FT131" s="66"/>
      <c r="FU131" s="66"/>
      <c r="FV131" s="66"/>
      <c r="FW131" s="66"/>
      <c r="FX131" s="66"/>
      <c r="FY131" s="66"/>
      <c r="FZ131" s="66"/>
    </row>
    <row r="132" spans="28:182" x14ac:dyDescent="0.25"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6"/>
      <c r="BD132" s="66"/>
      <c r="BE132" s="66"/>
      <c r="BF132" s="66"/>
      <c r="BG132" s="66"/>
      <c r="BH132" s="66"/>
      <c r="BI132" s="66"/>
      <c r="BJ132" s="66"/>
      <c r="BK132" s="66"/>
      <c r="BL132" s="66"/>
      <c r="BM132" s="66"/>
      <c r="BN132" s="66"/>
      <c r="BO132" s="66"/>
      <c r="BP132" s="66"/>
      <c r="BQ132" s="66"/>
      <c r="BR132" s="66"/>
      <c r="BS132" s="66"/>
      <c r="BT132" s="66"/>
      <c r="BU132" s="66"/>
      <c r="BV132" s="66"/>
      <c r="BW132" s="66"/>
      <c r="BX132" s="66"/>
      <c r="BY132" s="66"/>
      <c r="BZ132" s="66"/>
      <c r="CA132" s="66"/>
      <c r="CB132" s="66"/>
      <c r="CC132" s="66"/>
      <c r="CD132" s="66"/>
      <c r="CE132" s="66"/>
      <c r="CF132" s="66"/>
      <c r="CG132" s="66"/>
      <c r="CH132" s="66"/>
      <c r="CI132" s="66"/>
      <c r="CJ132" s="66"/>
      <c r="CK132" s="66"/>
      <c r="CL132" s="66"/>
      <c r="CM132" s="66"/>
      <c r="CN132" s="66"/>
      <c r="CO132" s="66"/>
      <c r="CP132" s="66"/>
      <c r="CQ132" s="66"/>
      <c r="CR132" s="66"/>
      <c r="CS132" s="66"/>
      <c r="CT132" s="66"/>
      <c r="CU132" s="66"/>
      <c r="CV132" s="66"/>
      <c r="CW132" s="66"/>
      <c r="CX132" s="66"/>
      <c r="CY132" s="66"/>
      <c r="CZ132" s="66"/>
      <c r="DA132" s="66"/>
      <c r="DB132" s="66"/>
      <c r="DC132" s="66"/>
      <c r="DD132" s="66"/>
      <c r="DE132" s="66"/>
      <c r="DF132" s="66"/>
      <c r="DG132" s="66"/>
      <c r="DH132" s="66"/>
      <c r="DI132" s="66"/>
      <c r="DJ132" s="66"/>
      <c r="DK132" s="66"/>
      <c r="DL132" s="66"/>
      <c r="DM132" s="66"/>
      <c r="DN132" s="66"/>
      <c r="DO132" s="66"/>
      <c r="DP132" s="66"/>
      <c r="DQ132" s="66"/>
      <c r="DR132" s="66"/>
      <c r="DS132" s="66"/>
      <c r="DT132" s="66"/>
      <c r="DU132" s="66"/>
      <c r="DV132" s="66"/>
      <c r="DW132" s="66"/>
      <c r="DX132" s="66"/>
      <c r="DY132" s="66"/>
      <c r="DZ132" s="66"/>
      <c r="EA132" s="66"/>
      <c r="EB132" s="66"/>
      <c r="EC132" s="66"/>
      <c r="ED132" s="66"/>
      <c r="EE132" s="66"/>
      <c r="EF132" s="66"/>
      <c r="EG132" s="66"/>
      <c r="EH132" s="66"/>
      <c r="EI132" s="66"/>
      <c r="EJ132" s="66"/>
      <c r="EK132" s="66"/>
      <c r="EL132" s="66"/>
      <c r="EM132" s="66"/>
      <c r="EN132" s="66"/>
      <c r="EO132" s="66"/>
      <c r="EP132" s="66"/>
      <c r="EQ132" s="66"/>
      <c r="ER132" s="66"/>
      <c r="ES132" s="66"/>
      <c r="ET132" s="66"/>
      <c r="EU132" s="66"/>
      <c r="EV132" s="66"/>
      <c r="EW132" s="66"/>
      <c r="EX132" s="66"/>
      <c r="EY132" s="66"/>
      <c r="EZ132" s="66"/>
      <c r="FA132" s="66"/>
      <c r="FB132" s="66"/>
      <c r="FC132" s="66"/>
      <c r="FD132" s="66"/>
      <c r="FE132" s="66"/>
      <c r="FF132" s="66"/>
      <c r="FG132" s="66"/>
      <c r="FH132" s="66"/>
      <c r="FI132" s="66"/>
      <c r="FJ132" s="66"/>
      <c r="FK132" s="66"/>
      <c r="FL132" s="66"/>
      <c r="FM132" s="66"/>
      <c r="FN132" s="66"/>
      <c r="FO132" s="66"/>
      <c r="FP132" s="66"/>
      <c r="FQ132" s="66"/>
      <c r="FR132" s="66"/>
      <c r="FS132" s="66"/>
      <c r="FT132" s="66"/>
      <c r="FU132" s="66"/>
      <c r="FV132" s="66"/>
      <c r="FW132" s="66"/>
      <c r="FX132" s="66"/>
      <c r="FY132" s="66"/>
      <c r="FZ132" s="66"/>
    </row>
    <row r="133" spans="28:182" x14ac:dyDescent="0.25"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  <c r="AN133" s="66"/>
      <c r="AO133" s="66"/>
      <c r="AP133" s="66"/>
      <c r="AQ133" s="66"/>
      <c r="AR133" s="66"/>
      <c r="AS133" s="66"/>
      <c r="AT133" s="66"/>
      <c r="AU133" s="66"/>
      <c r="AV133" s="66"/>
      <c r="AW133" s="66"/>
      <c r="AX133" s="66"/>
      <c r="AY133" s="66"/>
      <c r="AZ133" s="66"/>
      <c r="BA133" s="66"/>
      <c r="BB133" s="66"/>
      <c r="BC133" s="66"/>
      <c r="BD133" s="66"/>
      <c r="BE133" s="66"/>
      <c r="BF133" s="66"/>
      <c r="BG133" s="66"/>
      <c r="BH133" s="66"/>
      <c r="BI133" s="66"/>
      <c r="BJ133" s="66"/>
      <c r="BK133" s="66"/>
      <c r="BL133" s="66"/>
      <c r="BM133" s="66"/>
      <c r="BN133" s="66"/>
      <c r="BO133" s="66"/>
      <c r="BP133" s="66"/>
      <c r="BQ133" s="66"/>
      <c r="BR133" s="66"/>
      <c r="BS133" s="66"/>
      <c r="BT133" s="66"/>
      <c r="BU133" s="66"/>
      <c r="BV133" s="66"/>
      <c r="BW133" s="66"/>
      <c r="BX133" s="66"/>
      <c r="BY133" s="66"/>
      <c r="BZ133" s="66"/>
      <c r="CA133" s="66"/>
      <c r="CB133" s="66"/>
      <c r="CC133" s="66"/>
      <c r="CD133" s="66"/>
      <c r="CE133" s="66"/>
      <c r="CF133" s="66"/>
      <c r="CG133" s="66"/>
      <c r="CH133" s="66"/>
      <c r="CI133" s="66"/>
      <c r="CJ133" s="66"/>
      <c r="CK133" s="66"/>
      <c r="CL133" s="66"/>
      <c r="CM133" s="66"/>
      <c r="CN133" s="66"/>
      <c r="CO133" s="66"/>
      <c r="CP133" s="66"/>
      <c r="CQ133" s="66"/>
      <c r="CR133" s="66"/>
      <c r="CS133" s="66"/>
      <c r="CT133" s="66"/>
      <c r="CU133" s="66"/>
      <c r="CV133" s="66"/>
      <c r="CW133" s="66"/>
      <c r="CX133" s="66"/>
      <c r="CY133" s="66"/>
      <c r="CZ133" s="66"/>
      <c r="DA133" s="66"/>
      <c r="DB133" s="66"/>
      <c r="DC133" s="66"/>
      <c r="DD133" s="66"/>
      <c r="DE133" s="66"/>
      <c r="DF133" s="66"/>
      <c r="DG133" s="66"/>
      <c r="DH133" s="66"/>
      <c r="DI133" s="66"/>
      <c r="DJ133" s="66"/>
      <c r="DK133" s="66"/>
      <c r="DL133" s="66"/>
      <c r="DM133" s="66"/>
      <c r="DN133" s="66"/>
      <c r="DO133" s="66"/>
      <c r="DP133" s="66"/>
      <c r="DQ133" s="66"/>
      <c r="DR133" s="66"/>
      <c r="DS133" s="66"/>
      <c r="DT133" s="66"/>
      <c r="DU133" s="66"/>
      <c r="DV133" s="66"/>
      <c r="DW133" s="66"/>
      <c r="DX133" s="66"/>
      <c r="DY133" s="66"/>
      <c r="DZ133" s="66"/>
      <c r="EA133" s="66"/>
      <c r="EB133" s="66"/>
      <c r="EC133" s="66"/>
      <c r="ED133" s="66"/>
      <c r="EE133" s="66"/>
      <c r="EF133" s="66"/>
      <c r="EG133" s="66"/>
      <c r="EH133" s="66"/>
      <c r="EI133" s="66"/>
      <c r="EJ133" s="66"/>
      <c r="EK133" s="66"/>
      <c r="EL133" s="66"/>
      <c r="EM133" s="66"/>
      <c r="EN133" s="66"/>
      <c r="EO133" s="66"/>
      <c r="EP133" s="66"/>
      <c r="EQ133" s="66"/>
      <c r="ER133" s="66"/>
      <c r="ES133" s="66"/>
      <c r="ET133" s="66"/>
      <c r="EU133" s="66"/>
      <c r="EV133" s="66"/>
      <c r="EW133" s="66"/>
      <c r="EX133" s="66"/>
      <c r="EY133" s="66"/>
      <c r="EZ133" s="66"/>
      <c r="FA133" s="66"/>
      <c r="FB133" s="66"/>
      <c r="FC133" s="66"/>
      <c r="FD133" s="66"/>
      <c r="FE133" s="66"/>
      <c r="FF133" s="66"/>
      <c r="FG133" s="66"/>
      <c r="FH133" s="66"/>
      <c r="FI133" s="66"/>
      <c r="FJ133" s="66"/>
      <c r="FK133" s="66"/>
      <c r="FL133" s="66"/>
      <c r="FM133" s="66"/>
      <c r="FN133" s="66"/>
      <c r="FO133" s="66"/>
      <c r="FP133" s="66"/>
      <c r="FQ133" s="66"/>
      <c r="FR133" s="66"/>
      <c r="FS133" s="66"/>
      <c r="FT133" s="66"/>
      <c r="FU133" s="66"/>
      <c r="FV133" s="66"/>
      <c r="FW133" s="66"/>
      <c r="FX133" s="66"/>
      <c r="FY133" s="66"/>
      <c r="FZ133" s="66"/>
    </row>
    <row r="134" spans="28:182" x14ac:dyDescent="0.25">
      <c r="AB134" s="66"/>
      <c r="AC134" s="66"/>
      <c r="AD134" s="66"/>
      <c r="AE134" s="66"/>
      <c r="AF134" s="66"/>
      <c r="AG134" s="66"/>
      <c r="AH134" s="66"/>
      <c r="AI134" s="66"/>
      <c r="AJ134" s="66"/>
      <c r="AK134" s="66"/>
      <c r="AL134" s="66"/>
      <c r="AM134" s="66"/>
      <c r="AN134" s="66"/>
      <c r="AO134" s="66"/>
      <c r="AP134" s="66"/>
      <c r="AQ134" s="66"/>
      <c r="AR134" s="66"/>
      <c r="AS134" s="66"/>
      <c r="AT134" s="66"/>
      <c r="AU134" s="66"/>
      <c r="AV134" s="66"/>
      <c r="AW134" s="66"/>
      <c r="AX134" s="66"/>
      <c r="AY134" s="66"/>
      <c r="AZ134" s="66"/>
      <c r="BA134" s="66"/>
      <c r="BB134" s="66"/>
      <c r="BC134" s="66"/>
      <c r="BD134" s="66"/>
      <c r="BE134" s="66"/>
      <c r="BF134" s="66"/>
      <c r="BG134" s="66"/>
      <c r="BH134" s="66"/>
      <c r="BI134" s="66"/>
      <c r="BJ134" s="66"/>
      <c r="BK134" s="66"/>
      <c r="BL134" s="66"/>
      <c r="BM134" s="66"/>
      <c r="BN134" s="66"/>
      <c r="BO134" s="66"/>
      <c r="BP134" s="66"/>
      <c r="BQ134" s="66"/>
      <c r="BR134" s="66"/>
      <c r="BS134" s="66"/>
      <c r="BT134" s="66"/>
      <c r="BU134" s="66"/>
      <c r="BV134" s="66"/>
      <c r="BW134" s="66"/>
      <c r="BX134" s="66"/>
      <c r="BY134" s="66"/>
      <c r="BZ134" s="66"/>
      <c r="CA134" s="66"/>
      <c r="CB134" s="66"/>
      <c r="CC134" s="66"/>
      <c r="CD134" s="66"/>
      <c r="CE134" s="66"/>
      <c r="CF134" s="66"/>
      <c r="CG134" s="66"/>
      <c r="CH134" s="66"/>
      <c r="CI134" s="66"/>
      <c r="CJ134" s="66"/>
      <c r="CK134" s="66"/>
      <c r="CL134" s="66"/>
      <c r="CM134" s="66"/>
      <c r="CN134" s="66"/>
      <c r="CO134" s="66"/>
      <c r="CP134" s="66"/>
      <c r="CQ134" s="66"/>
      <c r="CR134" s="66"/>
      <c r="CS134" s="66"/>
      <c r="CT134" s="66"/>
      <c r="CU134" s="66"/>
      <c r="CV134" s="66"/>
      <c r="CW134" s="66"/>
      <c r="CX134" s="66"/>
      <c r="CY134" s="66"/>
      <c r="CZ134" s="66"/>
      <c r="DA134" s="66"/>
      <c r="DB134" s="66"/>
      <c r="DC134" s="66"/>
      <c r="DD134" s="66"/>
      <c r="DE134" s="66"/>
      <c r="DF134" s="66"/>
      <c r="DG134" s="66"/>
      <c r="DH134" s="66"/>
      <c r="DI134" s="66"/>
      <c r="DJ134" s="66"/>
      <c r="DK134" s="66"/>
      <c r="DL134" s="66"/>
      <c r="DM134" s="66"/>
      <c r="DN134" s="66"/>
      <c r="DO134" s="66"/>
      <c r="DP134" s="66"/>
      <c r="DQ134" s="66"/>
      <c r="DR134" s="66"/>
      <c r="DS134" s="66"/>
      <c r="DT134" s="66"/>
      <c r="DU134" s="66"/>
      <c r="DV134" s="66"/>
      <c r="DW134" s="66"/>
      <c r="DX134" s="66"/>
      <c r="DY134" s="66"/>
      <c r="DZ134" s="66"/>
      <c r="EA134" s="66"/>
      <c r="EB134" s="66"/>
      <c r="EC134" s="66"/>
      <c r="ED134" s="66"/>
      <c r="EE134" s="66"/>
      <c r="EF134" s="66"/>
      <c r="EG134" s="66"/>
      <c r="EH134" s="66"/>
      <c r="EI134" s="66"/>
      <c r="EJ134" s="66"/>
      <c r="EK134" s="66"/>
      <c r="EL134" s="66"/>
      <c r="EM134" s="66"/>
      <c r="EN134" s="66"/>
      <c r="EO134" s="66"/>
      <c r="EP134" s="66"/>
      <c r="EQ134" s="66"/>
      <c r="ER134" s="66"/>
      <c r="ES134" s="66"/>
      <c r="ET134" s="66"/>
      <c r="EU134" s="66"/>
      <c r="EV134" s="66"/>
      <c r="EW134" s="66"/>
      <c r="EX134" s="66"/>
      <c r="EY134" s="66"/>
      <c r="EZ134" s="66"/>
      <c r="FA134" s="66"/>
      <c r="FB134" s="66"/>
      <c r="FC134" s="66"/>
      <c r="FD134" s="66"/>
      <c r="FE134" s="66"/>
      <c r="FF134" s="66"/>
      <c r="FG134" s="66"/>
      <c r="FH134" s="66"/>
      <c r="FI134" s="66"/>
      <c r="FJ134" s="66"/>
      <c r="FK134" s="66"/>
      <c r="FL134" s="66"/>
      <c r="FM134" s="66"/>
      <c r="FN134" s="66"/>
      <c r="FO134" s="66"/>
      <c r="FP134" s="66"/>
      <c r="FQ134" s="66"/>
      <c r="FR134" s="66"/>
      <c r="FS134" s="66"/>
      <c r="FT134" s="66"/>
      <c r="FU134" s="66"/>
      <c r="FV134" s="66"/>
      <c r="FW134" s="66"/>
      <c r="FX134" s="66"/>
      <c r="FY134" s="66"/>
      <c r="FZ134" s="66"/>
    </row>
    <row r="135" spans="28:182" x14ac:dyDescent="0.25"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6"/>
      <c r="BX135" s="66"/>
      <c r="BY135" s="66"/>
      <c r="BZ135" s="66"/>
      <c r="CA135" s="66"/>
      <c r="CB135" s="66"/>
      <c r="CC135" s="66"/>
      <c r="CD135" s="66"/>
      <c r="CE135" s="66"/>
      <c r="CF135" s="66"/>
      <c r="CG135" s="66"/>
      <c r="CH135" s="66"/>
      <c r="CI135" s="66"/>
      <c r="CJ135" s="66"/>
      <c r="CK135" s="66"/>
      <c r="CL135" s="66"/>
      <c r="CM135" s="66"/>
      <c r="CN135" s="66"/>
      <c r="CO135" s="66"/>
      <c r="CP135" s="66"/>
      <c r="CQ135" s="66"/>
      <c r="CR135" s="66"/>
      <c r="CS135" s="66"/>
      <c r="CT135" s="66"/>
      <c r="CU135" s="66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  <c r="EO135" s="66"/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6"/>
      <c r="FF135" s="66"/>
      <c r="FG135" s="66"/>
      <c r="FH135" s="66"/>
      <c r="FI135" s="66"/>
      <c r="FJ135" s="66"/>
      <c r="FK135" s="66"/>
      <c r="FL135" s="66"/>
      <c r="FM135" s="66"/>
      <c r="FN135" s="66"/>
      <c r="FO135" s="66"/>
      <c r="FP135" s="66"/>
      <c r="FQ135" s="66"/>
      <c r="FR135" s="66"/>
      <c r="FS135" s="66"/>
      <c r="FT135" s="66"/>
      <c r="FU135" s="66"/>
      <c r="FV135" s="66"/>
      <c r="FW135" s="66"/>
      <c r="FX135" s="66"/>
      <c r="FY135" s="66"/>
      <c r="FZ135" s="66"/>
    </row>
    <row r="136" spans="28:182" x14ac:dyDescent="0.25">
      <c r="AB136" s="66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66"/>
      <c r="BK136" s="66"/>
      <c r="BL136" s="66"/>
      <c r="BM136" s="66"/>
      <c r="BN136" s="66"/>
      <c r="BO136" s="66"/>
      <c r="BP136" s="66"/>
      <c r="BQ136" s="66"/>
      <c r="BR136" s="66"/>
      <c r="BS136" s="66"/>
      <c r="BT136" s="66"/>
      <c r="BU136" s="66"/>
      <c r="BV136" s="66"/>
      <c r="BW136" s="66"/>
      <c r="BX136" s="66"/>
      <c r="BY136" s="66"/>
      <c r="BZ136" s="66"/>
      <c r="CA136" s="66"/>
      <c r="CB136" s="66"/>
      <c r="CC136" s="66"/>
      <c r="CD136" s="66"/>
      <c r="CE136" s="66"/>
      <c r="CF136" s="66"/>
      <c r="CG136" s="66"/>
      <c r="CH136" s="66"/>
      <c r="CI136" s="66"/>
      <c r="CJ136" s="66"/>
      <c r="CK136" s="66"/>
      <c r="CL136" s="66"/>
      <c r="CM136" s="66"/>
      <c r="CN136" s="66"/>
      <c r="CO136" s="66"/>
      <c r="CP136" s="66"/>
      <c r="CQ136" s="66"/>
      <c r="CR136" s="66"/>
      <c r="CS136" s="66"/>
      <c r="CT136" s="66"/>
      <c r="CU136" s="66"/>
      <c r="CV136" s="66"/>
      <c r="CW136" s="66"/>
      <c r="CX136" s="66"/>
      <c r="CY136" s="66"/>
      <c r="CZ136" s="66"/>
      <c r="DA136" s="66"/>
      <c r="DB136" s="66"/>
      <c r="DC136" s="66"/>
      <c r="DD136" s="66"/>
      <c r="DE136" s="66"/>
      <c r="DF136" s="66"/>
      <c r="DG136" s="66"/>
      <c r="DH136" s="66"/>
      <c r="DI136" s="66"/>
      <c r="DJ136" s="66"/>
      <c r="DK136" s="66"/>
      <c r="DL136" s="66"/>
      <c r="DM136" s="66"/>
      <c r="DN136" s="66"/>
      <c r="DO136" s="66"/>
      <c r="DP136" s="66"/>
      <c r="DQ136" s="66"/>
      <c r="DR136" s="66"/>
      <c r="DS136" s="66"/>
      <c r="DT136" s="66"/>
      <c r="DU136" s="66"/>
      <c r="DV136" s="66"/>
      <c r="DW136" s="66"/>
      <c r="DX136" s="66"/>
      <c r="DY136" s="66"/>
      <c r="DZ136" s="66"/>
      <c r="EA136" s="66"/>
      <c r="EB136" s="66"/>
      <c r="EC136" s="66"/>
      <c r="ED136" s="66"/>
      <c r="EE136" s="66"/>
      <c r="EF136" s="66"/>
      <c r="EG136" s="66"/>
      <c r="EH136" s="66"/>
      <c r="EI136" s="66"/>
      <c r="EJ136" s="66"/>
      <c r="EK136" s="66"/>
      <c r="EL136" s="66"/>
      <c r="EM136" s="66"/>
      <c r="EN136" s="66"/>
      <c r="EO136" s="66"/>
      <c r="EP136" s="66"/>
      <c r="EQ136" s="66"/>
      <c r="ER136" s="66"/>
      <c r="ES136" s="66"/>
      <c r="ET136" s="66"/>
      <c r="EU136" s="66"/>
      <c r="EV136" s="66"/>
      <c r="EW136" s="66"/>
      <c r="EX136" s="66"/>
      <c r="EY136" s="66"/>
      <c r="EZ136" s="66"/>
      <c r="FA136" s="66"/>
      <c r="FB136" s="66"/>
      <c r="FC136" s="66"/>
      <c r="FD136" s="66"/>
      <c r="FE136" s="66"/>
      <c r="FF136" s="66"/>
      <c r="FG136" s="66"/>
      <c r="FH136" s="66"/>
      <c r="FI136" s="66"/>
      <c r="FJ136" s="66"/>
      <c r="FK136" s="66"/>
      <c r="FL136" s="66"/>
      <c r="FM136" s="66"/>
      <c r="FN136" s="66"/>
      <c r="FO136" s="66"/>
      <c r="FP136" s="66"/>
      <c r="FQ136" s="66"/>
      <c r="FR136" s="66"/>
      <c r="FS136" s="66"/>
      <c r="FT136" s="66"/>
      <c r="FU136" s="66"/>
      <c r="FV136" s="66"/>
      <c r="FW136" s="66"/>
      <c r="FX136" s="66"/>
      <c r="FY136" s="66"/>
      <c r="FZ136" s="66"/>
    </row>
    <row r="137" spans="28:182" x14ac:dyDescent="0.25">
      <c r="AB137" s="66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  <c r="AP137" s="66"/>
      <c r="AQ137" s="66"/>
      <c r="AR137" s="66"/>
      <c r="AS137" s="66"/>
      <c r="AT137" s="66"/>
      <c r="AU137" s="66"/>
      <c r="AV137" s="66"/>
      <c r="AW137" s="66"/>
      <c r="AX137" s="66"/>
      <c r="AY137" s="66"/>
      <c r="AZ137" s="66"/>
      <c r="BA137" s="66"/>
      <c r="BB137" s="66"/>
      <c r="BC137" s="66"/>
      <c r="BD137" s="66"/>
      <c r="BE137" s="66"/>
      <c r="BF137" s="66"/>
      <c r="BG137" s="66"/>
      <c r="BH137" s="66"/>
      <c r="BI137" s="66"/>
      <c r="BJ137" s="66"/>
      <c r="BK137" s="66"/>
      <c r="BL137" s="66"/>
      <c r="BM137" s="66"/>
      <c r="BN137" s="66"/>
      <c r="BO137" s="66"/>
      <c r="BP137" s="66"/>
      <c r="BQ137" s="66"/>
      <c r="BR137" s="66"/>
      <c r="BS137" s="66"/>
      <c r="BT137" s="66"/>
      <c r="BU137" s="66"/>
      <c r="BV137" s="66"/>
      <c r="BW137" s="66"/>
      <c r="BX137" s="66"/>
      <c r="BY137" s="66"/>
      <c r="BZ137" s="66"/>
      <c r="CA137" s="66"/>
      <c r="CB137" s="66"/>
      <c r="CC137" s="66"/>
      <c r="CD137" s="66"/>
      <c r="CE137" s="66"/>
      <c r="CF137" s="66"/>
      <c r="CG137" s="66"/>
      <c r="CH137" s="66"/>
      <c r="CI137" s="66"/>
      <c r="CJ137" s="66"/>
      <c r="CK137" s="66"/>
      <c r="CL137" s="66"/>
      <c r="CM137" s="66"/>
      <c r="CN137" s="66"/>
      <c r="CO137" s="66"/>
      <c r="CP137" s="66"/>
      <c r="CQ137" s="66"/>
      <c r="CR137" s="66"/>
      <c r="CS137" s="66"/>
      <c r="CT137" s="66"/>
      <c r="CU137" s="66"/>
      <c r="CV137" s="66"/>
      <c r="CW137" s="66"/>
      <c r="CX137" s="66"/>
      <c r="CY137" s="66"/>
      <c r="CZ137" s="66"/>
      <c r="DA137" s="66"/>
      <c r="DB137" s="66"/>
      <c r="DC137" s="66"/>
      <c r="DD137" s="66"/>
      <c r="DE137" s="66"/>
      <c r="DF137" s="66"/>
      <c r="DG137" s="66"/>
      <c r="DH137" s="66"/>
      <c r="DI137" s="66"/>
      <c r="DJ137" s="66"/>
      <c r="DK137" s="66"/>
      <c r="DL137" s="66"/>
      <c r="DM137" s="66"/>
      <c r="DN137" s="66"/>
      <c r="DO137" s="66"/>
      <c r="DP137" s="66"/>
      <c r="DQ137" s="66"/>
      <c r="DR137" s="66"/>
      <c r="DS137" s="66"/>
      <c r="DT137" s="66"/>
      <c r="DU137" s="66"/>
      <c r="DV137" s="66"/>
      <c r="DW137" s="66"/>
      <c r="DX137" s="66"/>
      <c r="DY137" s="66"/>
      <c r="DZ137" s="66"/>
      <c r="EA137" s="66"/>
      <c r="EB137" s="66"/>
      <c r="EC137" s="66"/>
      <c r="ED137" s="66"/>
      <c r="EE137" s="66"/>
      <c r="EF137" s="66"/>
      <c r="EG137" s="66"/>
      <c r="EH137" s="66"/>
      <c r="EI137" s="66"/>
      <c r="EJ137" s="66"/>
      <c r="EK137" s="66"/>
      <c r="EL137" s="66"/>
      <c r="EM137" s="66"/>
      <c r="EN137" s="66"/>
      <c r="EO137" s="66"/>
      <c r="EP137" s="66"/>
      <c r="EQ137" s="66"/>
      <c r="ER137" s="66"/>
      <c r="ES137" s="66"/>
      <c r="ET137" s="66"/>
      <c r="EU137" s="66"/>
      <c r="EV137" s="66"/>
      <c r="EW137" s="66"/>
      <c r="EX137" s="66"/>
      <c r="EY137" s="66"/>
      <c r="EZ137" s="66"/>
      <c r="FA137" s="66"/>
      <c r="FB137" s="66"/>
      <c r="FC137" s="66"/>
      <c r="FD137" s="66"/>
      <c r="FE137" s="66"/>
      <c r="FF137" s="66"/>
      <c r="FG137" s="66"/>
      <c r="FH137" s="66"/>
      <c r="FI137" s="66"/>
      <c r="FJ137" s="66"/>
      <c r="FK137" s="66"/>
      <c r="FL137" s="66"/>
      <c r="FM137" s="66"/>
      <c r="FN137" s="66"/>
      <c r="FO137" s="66"/>
      <c r="FP137" s="66"/>
      <c r="FQ137" s="66"/>
      <c r="FR137" s="66"/>
      <c r="FS137" s="66"/>
      <c r="FT137" s="66"/>
      <c r="FU137" s="66"/>
      <c r="FV137" s="66"/>
      <c r="FW137" s="66"/>
      <c r="FX137" s="66"/>
      <c r="FY137" s="66"/>
      <c r="FZ137" s="66"/>
    </row>
    <row r="138" spans="28:182" x14ac:dyDescent="0.25"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  <c r="AQ138" s="66"/>
      <c r="AR138" s="66"/>
      <c r="AS138" s="66"/>
      <c r="AT138" s="66"/>
      <c r="AU138" s="66"/>
      <c r="AV138" s="66"/>
      <c r="AW138" s="66"/>
      <c r="AX138" s="66"/>
      <c r="AY138" s="66"/>
      <c r="AZ138" s="66"/>
      <c r="BA138" s="66"/>
      <c r="BB138" s="66"/>
      <c r="BC138" s="66"/>
      <c r="BD138" s="66"/>
      <c r="BE138" s="66"/>
      <c r="BF138" s="66"/>
      <c r="BG138" s="66"/>
      <c r="BH138" s="66"/>
      <c r="BI138" s="66"/>
      <c r="BJ138" s="66"/>
      <c r="BK138" s="66"/>
      <c r="BL138" s="66"/>
      <c r="BM138" s="66"/>
      <c r="BN138" s="66"/>
      <c r="BO138" s="66"/>
      <c r="BP138" s="66"/>
      <c r="BQ138" s="66"/>
      <c r="BR138" s="66"/>
      <c r="BS138" s="66"/>
      <c r="BT138" s="66"/>
      <c r="BU138" s="66"/>
      <c r="BV138" s="66"/>
      <c r="BW138" s="66"/>
      <c r="BX138" s="66"/>
      <c r="BY138" s="66"/>
      <c r="BZ138" s="66"/>
      <c r="CA138" s="66"/>
      <c r="CB138" s="66"/>
      <c r="CC138" s="66"/>
      <c r="CD138" s="66"/>
      <c r="CE138" s="66"/>
      <c r="CF138" s="66"/>
      <c r="CG138" s="66"/>
      <c r="CH138" s="66"/>
      <c r="CI138" s="66"/>
      <c r="CJ138" s="66"/>
      <c r="CK138" s="66"/>
      <c r="CL138" s="66"/>
      <c r="CM138" s="66"/>
      <c r="CN138" s="66"/>
      <c r="CO138" s="66"/>
      <c r="CP138" s="66"/>
      <c r="CQ138" s="66"/>
      <c r="CR138" s="66"/>
      <c r="CS138" s="66"/>
      <c r="CT138" s="66"/>
      <c r="CU138" s="66"/>
      <c r="CV138" s="66"/>
      <c r="CW138" s="66"/>
      <c r="CX138" s="66"/>
      <c r="CY138" s="66"/>
      <c r="CZ138" s="66"/>
      <c r="DA138" s="66"/>
      <c r="DB138" s="66"/>
      <c r="DC138" s="66"/>
      <c r="DD138" s="66"/>
      <c r="DE138" s="66"/>
      <c r="DF138" s="66"/>
      <c r="DG138" s="66"/>
      <c r="DH138" s="66"/>
      <c r="DI138" s="66"/>
      <c r="DJ138" s="66"/>
      <c r="DK138" s="66"/>
      <c r="DL138" s="66"/>
      <c r="DM138" s="66"/>
      <c r="DN138" s="66"/>
      <c r="DO138" s="66"/>
      <c r="DP138" s="66"/>
      <c r="DQ138" s="66"/>
      <c r="DR138" s="66"/>
      <c r="DS138" s="66"/>
      <c r="DT138" s="66"/>
      <c r="DU138" s="66"/>
      <c r="DV138" s="66"/>
      <c r="DW138" s="66"/>
      <c r="DX138" s="66"/>
      <c r="DY138" s="66"/>
      <c r="DZ138" s="66"/>
      <c r="EA138" s="66"/>
      <c r="EB138" s="66"/>
      <c r="EC138" s="66"/>
      <c r="ED138" s="66"/>
      <c r="EE138" s="66"/>
      <c r="EF138" s="66"/>
      <c r="EG138" s="66"/>
      <c r="EH138" s="66"/>
      <c r="EI138" s="66"/>
      <c r="EJ138" s="66"/>
      <c r="EK138" s="66"/>
      <c r="EL138" s="66"/>
      <c r="EM138" s="66"/>
      <c r="EN138" s="66"/>
      <c r="EO138" s="66"/>
      <c r="EP138" s="66"/>
      <c r="EQ138" s="66"/>
      <c r="ER138" s="66"/>
      <c r="ES138" s="66"/>
      <c r="ET138" s="66"/>
      <c r="EU138" s="66"/>
      <c r="EV138" s="66"/>
      <c r="EW138" s="66"/>
      <c r="EX138" s="66"/>
      <c r="EY138" s="66"/>
      <c r="EZ138" s="66"/>
      <c r="FA138" s="66"/>
      <c r="FB138" s="66"/>
      <c r="FC138" s="66"/>
      <c r="FD138" s="66"/>
      <c r="FE138" s="66"/>
      <c r="FF138" s="66"/>
      <c r="FG138" s="66"/>
      <c r="FH138" s="66"/>
      <c r="FI138" s="66"/>
      <c r="FJ138" s="66"/>
      <c r="FK138" s="66"/>
      <c r="FL138" s="66"/>
      <c r="FM138" s="66"/>
      <c r="FN138" s="66"/>
      <c r="FO138" s="66"/>
      <c r="FP138" s="66"/>
      <c r="FQ138" s="66"/>
      <c r="FR138" s="66"/>
      <c r="FS138" s="66"/>
      <c r="FT138" s="66"/>
      <c r="FU138" s="66"/>
      <c r="FV138" s="66"/>
      <c r="FW138" s="66"/>
      <c r="FX138" s="66"/>
      <c r="FY138" s="66"/>
      <c r="FZ138" s="66"/>
    </row>
    <row r="139" spans="28:182" x14ac:dyDescent="0.25"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66"/>
      <c r="AV139" s="66"/>
      <c r="AW139" s="66"/>
      <c r="AX139" s="66"/>
      <c r="AY139" s="66"/>
      <c r="AZ139" s="66"/>
      <c r="BA139" s="66"/>
      <c r="BB139" s="66"/>
      <c r="BC139" s="66"/>
      <c r="BD139" s="66"/>
      <c r="BE139" s="66"/>
      <c r="BF139" s="66"/>
      <c r="BG139" s="66"/>
      <c r="BH139" s="66"/>
      <c r="BI139" s="66"/>
      <c r="BJ139" s="66"/>
      <c r="BK139" s="66"/>
      <c r="BL139" s="66"/>
      <c r="BM139" s="66"/>
      <c r="BN139" s="66"/>
      <c r="BO139" s="66"/>
      <c r="BP139" s="66"/>
      <c r="BQ139" s="66"/>
      <c r="BR139" s="66"/>
      <c r="BS139" s="66"/>
      <c r="BT139" s="66"/>
      <c r="BU139" s="66"/>
      <c r="BV139" s="66"/>
      <c r="BW139" s="66"/>
      <c r="BX139" s="66"/>
      <c r="BY139" s="66"/>
      <c r="BZ139" s="66"/>
      <c r="CA139" s="66"/>
      <c r="CB139" s="66"/>
      <c r="CC139" s="66"/>
      <c r="CD139" s="66"/>
      <c r="CE139" s="66"/>
      <c r="CF139" s="66"/>
      <c r="CG139" s="66"/>
      <c r="CH139" s="66"/>
      <c r="CI139" s="66"/>
      <c r="CJ139" s="66"/>
      <c r="CK139" s="66"/>
      <c r="CL139" s="66"/>
      <c r="CM139" s="66"/>
      <c r="CN139" s="66"/>
      <c r="CO139" s="66"/>
      <c r="CP139" s="66"/>
      <c r="CQ139" s="66"/>
      <c r="CR139" s="66"/>
      <c r="CS139" s="66"/>
      <c r="CT139" s="66"/>
      <c r="CU139" s="66"/>
      <c r="CV139" s="66"/>
      <c r="CW139" s="66"/>
      <c r="CX139" s="66"/>
      <c r="CY139" s="66"/>
      <c r="CZ139" s="66"/>
      <c r="DA139" s="66"/>
      <c r="DB139" s="66"/>
      <c r="DC139" s="66"/>
      <c r="DD139" s="66"/>
      <c r="DE139" s="66"/>
      <c r="DF139" s="66"/>
      <c r="DG139" s="66"/>
      <c r="DH139" s="66"/>
      <c r="DI139" s="66"/>
      <c r="DJ139" s="66"/>
      <c r="DK139" s="66"/>
      <c r="DL139" s="66"/>
      <c r="DM139" s="66"/>
      <c r="DN139" s="66"/>
      <c r="DO139" s="66"/>
      <c r="DP139" s="66"/>
      <c r="DQ139" s="66"/>
      <c r="DR139" s="66"/>
      <c r="DS139" s="66"/>
      <c r="DT139" s="66"/>
      <c r="DU139" s="66"/>
      <c r="DV139" s="66"/>
      <c r="DW139" s="66"/>
      <c r="DX139" s="66"/>
      <c r="DY139" s="66"/>
      <c r="DZ139" s="66"/>
      <c r="EA139" s="66"/>
      <c r="EB139" s="66"/>
      <c r="EC139" s="66"/>
      <c r="ED139" s="66"/>
      <c r="EE139" s="66"/>
      <c r="EF139" s="66"/>
      <c r="EG139" s="66"/>
      <c r="EH139" s="66"/>
      <c r="EI139" s="66"/>
      <c r="EJ139" s="66"/>
      <c r="EK139" s="66"/>
      <c r="EL139" s="66"/>
      <c r="EM139" s="66"/>
      <c r="EN139" s="66"/>
      <c r="EO139" s="66"/>
      <c r="EP139" s="66"/>
      <c r="EQ139" s="66"/>
      <c r="ER139" s="66"/>
      <c r="ES139" s="66"/>
      <c r="ET139" s="66"/>
      <c r="EU139" s="66"/>
      <c r="EV139" s="66"/>
      <c r="EW139" s="66"/>
      <c r="EX139" s="66"/>
      <c r="EY139" s="66"/>
      <c r="EZ139" s="66"/>
      <c r="FA139" s="66"/>
      <c r="FB139" s="66"/>
      <c r="FC139" s="66"/>
      <c r="FD139" s="66"/>
      <c r="FE139" s="66"/>
      <c r="FF139" s="66"/>
      <c r="FG139" s="66"/>
      <c r="FH139" s="66"/>
      <c r="FI139" s="66"/>
      <c r="FJ139" s="66"/>
      <c r="FK139" s="66"/>
      <c r="FL139" s="66"/>
      <c r="FM139" s="66"/>
      <c r="FN139" s="66"/>
      <c r="FO139" s="66"/>
      <c r="FP139" s="66"/>
      <c r="FQ139" s="66"/>
      <c r="FR139" s="66"/>
      <c r="FS139" s="66"/>
      <c r="FT139" s="66"/>
      <c r="FU139" s="66"/>
      <c r="FV139" s="66"/>
      <c r="FW139" s="66"/>
      <c r="FX139" s="66"/>
      <c r="FY139" s="66"/>
      <c r="FZ139" s="66"/>
    </row>
    <row r="140" spans="28:182" x14ac:dyDescent="0.25">
      <c r="AB140" s="66"/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66"/>
      <c r="AQ140" s="66"/>
      <c r="AR140" s="66"/>
      <c r="AS140" s="66"/>
      <c r="AT140" s="66"/>
      <c r="AU140" s="66"/>
      <c r="AV140" s="66"/>
      <c r="AW140" s="66"/>
      <c r="AX140" s="66"/>
      <c r="AY140" s="66"/>
      <c r="AZ140" s="66"/>
      <c r="BA140" s="66"/>
      <c r="BB140" s="66"/>
      <c r="BC140" s="66"/>
      <c r="BD140" s="66"/>
      <c r="BE140" s="66"/>
      <c r="BF140" s="66"/>
      <c r="BG140" s="66"/>
      <c r="BH140" s="66"/>
      <c r="BI140" s="66"/>
      <c r="BJ140" s="66"/>
      <c r="BK140" s="66"/>
      <c r="BL140" s="66"/>
      <c r="BM140" s="66"/>
      <c r="BN140" s="66"/>
      <c r="BO140" s="66"/>
      <c r="BP140" s="66"/>
      <c r="BQ140" s="66"/>
      <c r="BR140" s="66"/>
      <c r="BS140" s="66"/>
      <c r="BT140" s="66"/>
      <c r="BU140" s="66"/>
      <c r="BV140" s="66"/>
      <c r="BW140" s="66"/>
      <c r="BX140" s="66"/>
      <c r="BY140" s="66"/>
      <c r="BZ140" s="66"/>
      <c r="CA140" s="66"/>
      <c r="CB140" s="66"/>
      <c r="CC140" s="66"/>
      <c r="CD140" s="66"/>
      <c r="CE140" s="66"/>
      <c r="CF140" s="66"/>
      <c r="CG140" s="66"/>
      <c r="CH140" s="66"/>
      <c r="CI140" s="66"/>
      <c r="CJ140" s="66"/>
      <c r="CK140" s="66"/>
      <c r="CL140" s="66"/>
      <c r="CM140" s="66"/>
      <c r="CN140" s="66"/>
      <c r="CO140" s="66"/>
      <c r="CP140" s="66"/>
      <c r="CQ140" s="66"/>
      <c r="CR140" s="66"/>
      <c r="CS140" s="66"/>
      <c r="CT140" s="66"/>
      <c r="CU140" s="66"/>
      <c r="CV140" s="66"/>
      <c r="CW140" s="66"/>
      <c r="CX140" s="66"/>
      <c r="CY140" s="66"/>
      <c r="CZ140" s="66"/>
      <c r="DA140" s="66"/>
      <c r="DB140" s="66"/>
      <c r="DC140" s="66"/>
      <c r="DD140" s="66"/>
      <c r="DE140" s="66"/>
      <c r="DF140" s="66"/>
      <c r="DG140" s="66"/>
      <c r="DH140" s="66"/>
      <c r="DI140" s="66"/>
      <c r="DJ140" s="66"/>
      <c r="DK140" s="66"/>
      <c r="DL140" s="66"/>
      <c r="DM140" s="66"/>
      <c r="DN140" s="66"/>
      <c r="DO140" s="66"/>
      <c r="DP140" s="66"/>
      <c r="DQ140" s="66"/>
      <c r="DR140" s="66"/>
      <c r="DS140" s="66"/>
      <c r="DT140" s="66"/>
      <c r="DU140" s="66"/>
      <c r="DV140" s="66"/>
      <c r="DW140" s="66"/>
      <c r="DX140" s="66"/>
      <c r="DY140" s="66"/>
      <c r="DZ140" s="66"/>
      <c r="EA140" s="66"/>
      <c r="EB140" s="66"/>
      <c r="EC140" s="66"/>
      <c r="ED140" s="66"/>
      <c r="EE140" s="66"/>
      <c r="EF140" s="66"/>
      <c r="EG140" s="66"/>
      <c r="EH140" s="66"/>
      <c r="EI140" s="66"/>
      <c r="EJ140" s="66"/>
      <c r="EK140" s="66"/>
      <c r="EL140" s="66"/>
      <c r="EM140" s="66"/>
      <c r="EN140" s="66"/>
      <c r="EO140" s="66"/>
      <c r="EP140" s="66"/>
      <c r="EQ140" s="66"/>
      <c r="ER140" s="66"/>
      <c r="ES140" s="66"/>
      <c r="ET140" s="66"/>
      <c r="EU140" s="66"/>
      <c r="EV140" s="66"/>
      <c r="EW140" s="66"/>
      <c r="EX140" s="66"/>
      <c r="EY140" s="66"/>
      <c r="EZ140" s="66"/>
      <c r="FA140" s="66"/>
      <c r="FB140" s="66"/>
      <c r="FC140" s="66"/>
      <c r="FD140" s="66"/>
      <c r="FE140" s="66"/>
      <c r="FF140" s="66"/>
      <c r="FG140" s="66"/>
      <c r="FH140" s="66"/>
      <c r="FI140" s="66"/>
      <c r="FJ140" s="66"/>
      <c r="FK140" s="66"/>
      <c r="FL140" s="66"/>
      <c r="FM140" s="66"/>
      <c r="FN140" s="66"/>
      <c r="FO140" s="66"/>
      <c r="FP140" s="66"/>
      <c r="FQ140" s="66"/>
      <c r="FR140" s="66"/>
      <c r="FS140" s="66"/>
      <c r="FT140" s="66"/>
      <c r="FU140" s="66"/>
      <c r="FV140" s="66"/>
      <c r="FW140" s="66"/>
      <c r="FX140" s="66"/>
      <c r="FY140" s="66"/>
      <c r="FZ140" s="66"/>
    </row>
    <row r="141" spans="28:182" x14ac:dyDescent="0.25"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66"/>
      <c r="AS141" s="66"/>
      <c r="AT141" s="66"/>
      <c r="AU141" s="66"/>
      <c r="AV141" s="66"/>
      <c r="AW141" s="66"/>
      <c r="AX141" s="66"/>
      <c r="AY141" s="66"/>
      <c r="AZ141" s="66"/>
      <c r="BA141" s="66"/>
      <c r="BB141" s="66"/>
      <c r="BC141" s="66"/>
      <c r="BD141" s="66"/>
      <c r="BE141" s="66"/>
      <c r="BF141" s="66"/>
      <c r="BG141" s="66"/>
      <c r="BH141" s="66"/>
      <c r="BI141" s="66"/>
      <c r="BJ141" s="66"/>
      <c r="BK141" s="66"/>
      <c r="BL141" s="66"/>
      <c r="BM141" s="66"/>
      <c r="BN141" s="66"/>
      <c r="BO141" s="66"/>
      <c r="BP141" s="66"/>
      <c r="BQ141" s="66"/>
      <c r="BR141" s="66"/>
      <c r="BS141" s="66"/>
      <c r="BT141" s="66"/>
      <c r="BU141" s="66"/>
      <c r="BV141" s="66"/>
      <c r="BW141" s="66"/>
      <c r="BX141" s="66"/>
      <c r="BY141" s="66"/>
      <c r="BZ141" s="66"/>
      <c r="CA141" s="66"/>
      <c r="CB141" s="66"/>
      <c r="CC141" s="66"/>
      <c r="CD141" s="66"/>
      <c r="CE141" s="66"/>
      <c r="CF141" s="66"/>
      <c r="CG141" s="66"/>
      <c r="CH141" s="66"/>
      <c r="CI141" s="66"/>
      <c r="CJ141" s="66"/>
      <c r="CK141" s="66"/>
      <c r="CL141" s="66"/>
      <c r="CM141" s="66"/>
      <c r="CN141" s="66"/>
      <c r="CO141" s="66"/>
      <c r="CP141" s="66"/>
      <c r="CQ141" s="66"/>
      <c r="CR141" s="66"/>
      <c r="CS141" s="66"/>
      <c r="CT141" s="66"/>
      <c r="CU141" s="66"/>
      <c r="CV141" s="66"/>
      <c r="CW141" s="66"/>
      <c r="CX141" s="66"/>
      <c r="CY141" s="66"/>
      <c r="CZ141" s="66"/>
      <c r="DA141" s="66"/>
      <c r="DB141" s="66"/>
      <c r="DC141" s="66"/>
      <c r="DD141" s="66"/>
      <c r="DE141" s="66"/>
      <c r="DF141" s="66"/>
      <c r="DG141" s="66"/>
      <c r="DH141" s="66"/>
      <c r="DI141" s="66"/>
      <c r="DJ141" s="66"/>
      <c r="DK141" s="66"/>
      <c r="DL141" s="66"/>
      <c r="DM141" s="66"/>
      <c r="DN141" s="66"/>
      <c r="DO141" s="66"/>
      <c r="DP141" s="66"/>
      <c r="DQ141" s="66"/>
      <c r="DR141" s="66"/>
      <c r="DS141" s="66"/>
      <c r="DT141" s="66"/>
      <c r="DU141" s="66"/>
      <c r="DV141" s="66"/>
      <c r="DW141" s="66"/>
      <c r="DX141" s="66"/>
      <c r="DY141" s="66"/>
      <c r="DZ141" s="66"/>
      <c r="EA141" s="66"/>
      <c r="EB141" s="66"/>
      <c r="EC141" s="66"/>
      <c r="ED141" s="66"/>
      <c r="EE141" s="66"/>
      <c r="EF141" s="66"/>
      <c r="EG141" s="66"/>
      <c r="EH141" s="66"/>
      <c r="EI141" s="66"/>
      <c r="EJ141" s="66"/>
      <c r="EK141" s="66"/>
      <c r="EL141" s="66"/>
      <c r="EM141" s="66"/>
      <c r="EN141" s="66"/>
      <c r="EO141" s="66"/>
      <c r="EP141" s="66"/>
      <c r="EQ141" s="66"/>
      <c r="ER141" s="66"/>
      <c r="ES141" s="66"/>
      <c r="ET141" s="66"/>
      <c r="EU141" s="66"/>
      <c r="EV141" s="66"/>
      <c r="EW141" s="66"/>
      <c r="EX141" s="66"/>
      <c r="EY141" s="66"/>
      <c r="EZ141" s="66"/>
      <c r="FA141" s="66"/>
      <c r="FB141" s="66"/>
      <c r="FC141" s="66"/>
      <c r="FD141" s="66"/>
      <c r="FE141" s="66"/>
      <c r="FF141" s="66"/>
      <c r="FG141" s="66"/>
      <c r="FH141" s="66"/>
      <c r="FI141" s="66"/>
      <c r="FJ141" s="66"/>
      <c r="FK141" s="66"/>
      <c r="FL141" s="66"/>
      <c r="FM141" s="66"/>
      <c r="FN141" s="66"/>
      <c r="FO141" s="66"/>
      <c r="FP141" s="66"/>
      <c r="FQ141" s="66"/>
      <c r="FR141" s="66"/>
      <c r="FS141" s="66"/>
      <c r="FT141" s="66"/>
      <c r="FU141" s="66"/>
      <c r="FV141" s="66"/>
      <c r="FW141" s="66"/>
      <c r="FX141" s="66"/>
      <c r="FY141" s="66"/>
      <c r="FZ141" s="66"/>
    </row>
    <row r="142" spans="28:182" x14ac:dyDescent="0.25">
      <c r="AB142" s="66"/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  <c r="AP142" s="66"/>
      <c r="AQ142" s="66"/>
      <c r="AR142" s="66"/>
      <c r="AS142" s="66"/>
      <c r="AT142" s="66"/>
      <c r="AU142" s="66"/>
      <c r="AV142" s="66"/>
      <c r="AW142" s="66"/>
      <c r="AX142" s="66"/>
      <c r="AY142" s="66"/>
      <c r="AZ142" s="66"/>
      <c r="BA142" s="66"/>
      <c r="BB142" s="66"/>
      <c r="BC142" s="66"/>
      <c r="BD142" s="66"/>
      <c r="BE142" s="66"/>
      <c r="BF142" s="66"/>
      <c r="BG142" s="66"/>
      <c r="BH142" s="66"/>
      <c r="BI142" s="66"/>
      <c r="BJ142" s="66"/>
      <c r="BK142" s="66"/>
      <c r="BL142" s="66"/>
      <c r="BM142" s="66"/>
      <c r="BN142" s="66"/>
      <c r="BO142" s="66"/>
      <c r="BP142" s="66"/>
      <c r="BQ142" s="66"/>
      <c r="BR142" s="66"/>
      <c r="BS142" s="66"/>
      <c r="BT142" s="66"/>
      <c r="BU142" s="66"/>
      <c r="BV142" s="66"/>
      <c r="BW142" s="66"/>
      <c r="BX142" s="66"/>
      <c r="BY142" s="66"/>
      <c r="BZ142" s="66"/>
      <c r="CA142" s="66"/>
      <c r="CB142" s="66"/>
      <c r="CC142" s="66"/>
      <c r="CD142" s="66"/>
      <c r="CE142" s="66"/>
      <c r="CF142" s="66"/>
      <c r="CG142" s="66"/>
      <c r="CH142" s="66"/>
      <c r="CI142" s="66"/>
      <c r="CJ142" s="66"/>
      <c r="CK142" s="66"/>
      <c r="CL142" s="66"/>
      <c r="CM142" s="66"/>
      <c r="CN142" s="66"/>
      <c r="CO142" s="66"/>
      <c r="CP142" s="66"/>
      <c r="CQ142" s="66"/>
      <c r="CR142" s="66"/>
      <c r="CS142" s="66"/>
      <c r="CT142" s="66"/>
      <c r="CU142" s="66"/>
      <c r="CV142" s="66"/>
      <c r="CW142" s="66"/>
      <c r="CX142" s="66"/>
      <c r="CY142" s="66"/>
      <c r="CZ142" s="66"/>
      <c r="DA142" s="66"/>
      <c r="DB142" s="66"/>
      <c r="DC142" s="66"/>
      <c r="DD142" s="66"/>
      <c r="DE142" s="66"/>
      <c r="DF142" s="66"/>
      <c r="DG142" s="66"/>
      <c r="DH142" s="66"/>
      <c r="DI142" s="66"/>
      <c r="DJ142" s="66"/>
      <c r="DK142" s="66"/>
      <c r="DL142" s="66"/>
      <c r="DM142" s="66"/>
      <c r="DN142" s="66"/>
      <c r="DO142" s="66"/>
      <c r="DP142" s="66"/>
      <c r="DQ142" s="66"/>
      <c r="DR142" s="66"/>
      <c r="DS142" s="66"/>
      <c r="DT142" s="66"/>
      <c r="DU142" s="66"/>
      <c r="DV142" s="66"/>
      <c r="DW142" s="66"/>
      <c r="DX142" s="66"/>
      <c r="DY142" s="66"/>
      <c r="DZ142" s="66"/>
      <c r="EA142" s="66"/>
      <c r="EB142" s="66"/>
      <c r="EC142" s="66"/>
      <c r="ED142" s="66"/>
      <c r="EE142" s="66"/>
      <c r="EF142" s="66"/>
      <c r="EG142" s="66"/>
      <c r="EH142" s="66"/>
      <c r="EI142" s="66"/>
      <c r="EJ142" s="66"/>
      <c r="EK142" s="66"/>
      <c r="EL142" s="66"/>
      <c r="EM142" s="66"/>
      <c r="EN142" s="66"/>
      <c r="EO142" s="66"/>
      <c r="EP142" s="66"/>
      <c r="EQ142" s="66"/>
      <c r="ER142" s="66"/>
      <c r="ES142" s="66"/>
      <c r="ET142" s="66"/>
      <c r="EU142" s="66"/>
      <c r="EV142" s="66"/>
      <c r="EW142" s="66"/>
      <c r="EX142" s="66"/>
      <c r="EY142" s="66"/>
      <c r="EZ142" s="66"/>
      <c r="FA142" s="66"/>
      <c r="FB142" s="66"/>
      <c r="FC142" s="66"/>
      <c r="FD142" s="66"/>
      <c r="FE142" s="66"/>
      <c r="FF142" s="66"/>
      <c r="FG142" s="66"/>
      <c r="FH142" s="66"/>
      <c r="FI142" s="66"/>
      <c r="FJ142" s="66"/>
      <c r="FK142" s="66"/>
      <c r="FL142" s="66"/>
      <c r="FM142" s="66"/>
      <c r="FN142" s="66"/>
      <c r="FO142" s="66"/>
      <c r="FP142" s="66"/>
      <c r="FQ142" s="66"/>
      <c r="FR142" s="66"/>
      <c r="FS142" s="66"/>
      <c r="FT142" s="66"/>
      <c r="FU142" s="66"/>
      <c r="FV142" s="66"/>
      <c r="FW142" s="66"/>
      <c r="FX142" s="66"/>
      <c r="FY142" s="66"/>
      <c r="FZ142" s="66"/>
    </row>
    <row r="143" spans="28:182" x14ac:dyDescent="0.25"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66"/>
      <c r="AV143" s="66"/>
      <c r="AW143" s="66"/>
      <c r="AX143" s="66"/>
      <c r="AY143" s="66"/>
      <c r="AZ143" s="66"/>
      <c r="BA143" s="66"/>
      <c r="BB143" s="66"/>
      <c r="BC143" s="66"/>
      <c r="BD143" s="66"/>
      <c r="BE143" s="66"/>
      <c r="BF143" s="66"/>
      <c r="BG143" s="66"/>
      <c r="BH143" s="66"/>
      <c r="BI143" s="66"/>
      <c r="BJ143" s="66"/>
      <c r="BK143" s="66"/>
      <c r="BL143" s="66"/>
      <c r="BM143" s="66"/>
      <c r="BN143" s="66"/>
      <c r="BO143" s="66"/>
      <c r="BP143" s="66"/>
      <c r="BQ143" s="66"/>
      <c r="BR143" s="66"/>
      <c r="BS143" s="66"/>
      <c r="BT143" s="66"/>
      <c r="BU143" s="66"/>
      <c r="BV143" s="66"/>
      <c r="BW143" s="66"/>
      <c r="BX143" s="66"/>
      <c r="BY143" s="66"/>
      <c r="BZ143" s="66"/>
      <c r="CA143" s="66"/>
      <c r="CB143" s="66"/>
      <c r="CC143" s="66"/>
      <c r="CD143" s="66"/>
      <c r="CE143" s="66"/>
      <c r="CF143" s="66"/>
      <c r="CG143" s="66"/>
      <c r="CH143" s="66"/>
      <c r="CI143" s="66"/>
      <c r="CJ143" s="66"/>
      <c r="CK143" s="66"/>
      <c r="CL143" s="66"/>
      <c r="CM143" s="66"/>
      <c r="CN143" s="66"/>
      <c r="CO143" s="66"/>
      <c r="CP143" s="66"/>
      <c r="CQ143" s="66"/>
      <c r="CR143" s="66"/>
      <c r="CS143" s="66"/>
      <c r="CT143" s="66"/>
      <c r="CU143" s="66"/>
      <c r="CV143" s="66"/>
      <c r="CW143" s="66"/>
      <c r="CX143" s="66"/>
      <c r="CY143" s="66"/>
      <c r="CZ143" s="66"/>
      <c r="DA143" s="66"/>
      <c r="DB143" s="66"/>
      <c r="DC143" s="66"/>
      <c r="DD143" s="66"/>
      <c r="DE143" s="66"/>
      <c r="DF143" s="66"/>
      <c r="DG143" s="66"/>
      <c r="DH143" s="66"/>
      <c r="DI143" s="66"/>
      <c r="DJ143" s="66"/>
      <c r="DK143" s="66"/>
      <c r="DL143" s="66"/>
      <c r="DM143" s="66"/>
      <c r="DN143" s="66"/>
      <c r="DO143" s="66"/>
      <c r="DP143" s="66"/>
      <c r="DQ143" s="66"/>
      <c r="DR143" s="66"/>
      <c r="DS143" s="66"/>
      <c r="DT143" s="66"/>
      <c r="DU143" s="66"/>
      <c r="DV143" s="66"/>
      <c r="DW143" s="66"/>
      <c r="DX143" s="66"/>
      <c r="DY143" s="66"/>
      <c r="DZ143" s="66"/>
      <c r="EA143" s="66"/>
      <c r="EB143" s="66"/>
      <c r="EC143" s="66"/>
      <c r="ED143" s="66"/>
      <c r="EE143" s="66"/>
      <c r="EF143" s="66"/>
      <c r="EG143" s="66"/>
      <c r="EH143" s="66"/>
      <c r="EI143" s="66"/>
      <c r="EJ143" s="66"/>
      <c r="EK143" s="66"/>
      <c r="EL143" s="66"/>
      <c r="EM143" s="66"/>
      <c r="EN143" s="66"/>
      <c r="EO143" s="66"/>
      <c r="EP143" s="66"/>
      <c r="EQ143" s="66"/>
      <c r="ER143" s="66"/>
      <c r="ES143" s="66"/>
      <c r="ET143" s="66"/>
      <c r="EU143" s="66"/>
      <c r="EV143" s="66"/>
      <c r="EW143" s="66"/>
      <c r="EX143" s="66"/>
      <c r="EY143" s="66"/>
      <c r="EZ143" s="66"/>
      <c r="FA143" s="66"/>
      <c r="FB143" s="66"/>
      <c r="FC143" s="66"/>
      <c r="FD143" s="66"/>
      <c r="FE143" s="66"/>
      <c r="FF143" s="66"/>
      <c r="FG143" s="66"/>
      <c r="FH143" s="66"/>
      <c r="FI143" s="66"/>
      <c r="FJ143" s="66"/>
      <c r="FK143" s="66"/>
      <c r="FL143" s="66"/>
      <c r="FM143" s="66"/>
      <c r="FN143" s="66"/>
      <c r="FO143" s="66"/>
      <c r="FP143" s="66"/>
      <c r="FQ143" s="66"/>
      <c r="FR143" s="66"/>
      <c r="FS143" s="66"/>
      <c r="FT143" s="66"/>
      <c r="FU143" s="66"/>
      <c r="FV143" s="66"/>
      <c r="FW143" s="66"/>
      <c r="FX143" s="66"/>
      <c r="FY143" s="66"/>
      <c r="FZ143" s="66"/>
    </row>
    <row r="144" spans="28:182" x14ac:dyDescent="0.25"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  <c r="AS144" s="66"/>
      <c r="AT144" s="66"/>
      <c r="AU144" s="66"/>
      <c r="AV144" s="66"/>
      <c r="AW144" s="66"/>
      <c r="AX144" s="66"/>
      <c r="AY144" s="66"/>
      <c r="AZ144" s="66"/>
      <c r="BA144" s="66"/>
      <c r="BB144" s="66"/>
      <c r="BC144" s="66"/>
      <c r="BD144" s="66"/>
      <c r="BE144" s="66"/>
      <c r="BF144" s="66"/>
      <c r="BG144" s="66"/>
      <c r="BH144" s="66"/>
      <c r="BI144" s="66"/>
      <c r="BJ144" s="66"/>
      <c r="BK144" s="66"/>
      <c r="BL144" s="66"/>
      <c r="BM144" s="66"/>
      <c r="BN144" s="66"/>
      <c r="BO144" s="66"/>
      <c r="BP144" s="66"/>
      <c r="BQ144" s="66"/>
      <c r="BR144" s="66"/>
      <c r="BS144" s="66"/>
      <c r="BT144" s="66"/>
      <c r="BU144" s="66"/>
      <c r="BV144" s="66"/>
      <c r="BW144" s="66"/>
      <c r="BX144" s="66"/>
      <c r="BY144" s="66"/>
      <c r="BZ144" s="66"/>
      <c r="CA144" s="66"/>
      <c r="CB144" s="66"/>
      <c r="CC144" s="66"/>
      <c r="CD144" s="66"/>
      <c r="CE144" s="66"/>
      <c r="CF144" s="66"/>
      <c r="CG144" s="66"/>
      <c r="CH144" s="66"/>
      <c r="CI144" s="66"/>
      <c r="CJ144" s="66"/>
      <c r="CK144" s="66"/>
      <c r="CL144" s="66"/>
      <c r="CM144" s="66"/>
      <c r="CN144" s="66"/>
      <c r="CO144" s="66"/>
      <c r="CP144" s="66"/>
      <c r="CQ144" s="66"/>
      <c r="CR144" s="66"/>
      <c r="CS144" s="66"/>
      <c r="CT144" s="66"/>
      <c r="CU144" s="66"/>
      <c r="CV144" s="66"/>
      <c r="CW144" s="66"/>
      <c r="CX144" s="66"/>
      <c r="CY144" s="66"/>
      <c r="CZ144" s="66"/>
      <c r="DA144" s="66"/>
      <c r="DB144" s="66"/>
      <c r="DC144" s="66"/>
      <c r="DD144" s="66"/>
      <c r="DE144" s="66"/>
      <c r="DF144" s="66"/>
      <c r="DG144" s="66"/>
      <c r="DH144" s="66"/>
      <c r="DI144" s="66"/>
      <c r="DJ144" s="66"/>
      <c r="DK144" s="66"/>
      <c r="DL144" s="66"/>
      <c r="DM144" s="66"/>
      <c r="DN144" s="66"/>
      <c r="DO144" s="66"/>
      <c r="DP144" s="66"/>
      <c r="DQ144" s="66"/>
      <c r="DR144" s="66"/>
      <c r="DS144" s="66"/>
      <c r="DT144" s="66"/>
      <c r="DU144" s="66"/>
      <c r="DV144" s="66"/>
      <c r="DW144" s="66"/>
      <c r="DX144" s="66"/>
      <c r="DY144" s="66"/>
      <c r="DZ144" s="66"/>
      <c r="EA144" s="66"/>
      <c r="EB144" s="66"/>
      <c r="EC144" s="66"/>
      <c r="ED144" s="66"/>
      <c r="EE144" s="66"/>
      <c r="EF144" s="66"/>
      <c r="EG144" s="66"/>
      <c r="EH144" s="66"/>
      <c r="EI144" s="66"/>
      <c r="EJ144" s="66"/>
      <c r="EK144" s="66"/>
      <c r="EL144" s="66"/>
      <c r="EM144" s="66"/>
      <c r="EN144" s="66"/>
      <c r="EO144" s="66"/>
      <c r="EP144" s="66"/>
      <c r="EQ144" s="66"/>
      <c r="ER144" s="66"/>
      <c r="ES144" s="66"/>
      <c r="ET144" s="66"/>
      <c r="EU144" s="66"/>
      <c r="EV144" s="66"/>
      <c r="EW144" s="66"/>
      <c r="EX144" s="66"/>
      <c r="EY144" s="66"/>
      <c r="EZ144" s="66"/>
      <c r="FA144" s="66"/>
      <c r="FB144" s="66"/>
      <c r="FC144" s="66"/>
      <c r="FD144" s="66"/>
      <c r="FE144" s="66"/>
      <c r="FF144" s="66"/>
      <c r="FG144" s="66"/>
      <c r="FH144" s="66"/>
      <c r="FI144" s="66"/>
      <c r="FJ144" s="66"/>
      <c r="FK144" s="66"/>
      <c r="FL144" s="66"/>
      <c r="FM144" s="66"/>
      <c r="FN144" s="66"/>
      <c r="FO144" s="66"/>
      <c r="FP144" s="66"/>
      <c r="FQ144" s="66"/>
      <c r="FR144" s="66"/>
      <c r="FS144" s="66"/>
      <c r="FT144" s="66"/>
      <c r="FU144" s="66"/>
      <c r="FV144" s="66"/>
      <c r="FW144" s="66"/>
      <c r="FX144" s="66"/>
      <c r="FY144" s="66"/>
      <c r="FZ144" s="66"/>
    </row>
    <row r="145" spans="28:182" x14ac:dyDescent="0.25"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66"/>
      <c r="AQ145" s="66"/>
      <c r="AR145" s="66"/>
      <c r="AS145" s="66"/>
      <c r="AT145" s="66"/>
      <c r="AU145" s="66"/>
      <c r="AV145" s="66"/>
      <c r="AW145" s="66"/>
      <c r="AX145" s="66"/>
      <c r="AY145" s="66"/>
      <c r="AZ145" s="66"/>
      <c r="BA145" s="66"/>
      <c r="BB145" s="66"/>
      <c r="BC145" s="66"/>
      <c r="BD145" s="66"/>
      <c r="BE145" s="66"/>
      <c r="BF145" s="66"/>
      <c r="BG145" s="66"/>
      <c r="BH145" s="66"/>
      <c r="BI145" s="66"/>
      <c r="BJ145" s="66"/>
      <c r="BK145" s="66"/>
      <c r="BL145" s="66"/>
      <c r="BM145" s="66"/>
      <c r="BN145" s="66"/>
      <c r="BO145" s="66"/>
      <c r="BP145" s="66"/>
      <c r="BQ145" s="66"/>
      <c r="BR145" s="66"/>
      <c r="BS145" s="66"/>
      <c r="BT145" s="66"/>
      <c r="BU145" s="66"/>
      <c r="BV145" s="66"/>
      <c r="BW145" s="66"/>
      <c r="BX145" s="66"/>
      <c r="BY145" s="66"/>
      <c r="BZ145" s="66"/>
      <c r="CA145" s="66"/>
      <c r="CB145" s="66"/>
      <c r="CC145" s="66"/>
      <c r="CD145" s="66"/>
      <c r="CE145" s="66"/>
      <c r="CF145" s="66"/>
      <c r="CG145" s="66"/>
      <c r="CH145" s="66"/>
      <c r="CI145" s="66"/>
      <c r="CJ145" s="66"/>
      <c r="CK145" s="66"/>
      <c r="CL145" s="66"/>
      <c r="CM145" s="66"/>
      <c r="CN145" s="66"/>
      <c r="CO145" s="66"/>
      <c r="CP145" s="66"/>
      <c r="CQ145" s="66"/>
      <c r="CR145" s="66"/>
      <c r="CS145" s="66"/>
      <c r="CT145" s="66"/>
      <c r="CU145" s="66"/>
      <c r="CV145" s="66"/>
      <c r="CW145" s="66"/>
      <c r="CX145" s="66"/>
      <c r="CY145" s="66"/>
      <c r="CZ145" s="66"/>
      <c r="DA145" s="66"/>
      <c r="DB145" s="66"/>
      <c r="DC145" s="66"/>
      <c r="DD145" s="66"/>
      <c r="DE145" s="66"/>
      <c r="DF145" s="66"/>
      <c r="DG145" s="66"/>
      <c r="DH145" s="66"/>
      <c r="DI145" s="66"/>
      <c r="DJ145" s="66"/>
      <c r="DK145" s="66"/>
      <c r="DL145" s="66"/>
      <c r="DM145" s="66"/>
      <c r="DN145" s="66"/>
      <c r="DO145" s="66"/>
      <c r="DP145" s="66"/>
      <c r="DQ145" s="66"/>
      <c r="DR145" s="66"/>
      <c r="DS145" s="66"/>
      <c r="DT145" s="66"/>
      <c r="DU145" s="66"/>
      <c r="DV145" s="66"/>
      <c r="DW145" s="66"/>
      <c r="DX145" s="66"/>
      <c r="DY145" s="66"/>
      <c r="DZ145" s="66"/>
      <c r="EA145" s="66"/>
      <c r="EB145" s="66"/>
      <c r="EC145" s="66"/>
      <c r="ED145" s="66"/>
      <c r="EE145" s="66"/>
      <c r="EF145" s="66"/>
      <c r="EG145" s="66"/>
      <c r="EH145" s="66"/>
      <c r="EI145" s="66"/>
      <c r="EJ145" s="66"/>
      <c r="EK145" s="66"/>
      <c r="EL145" s="66"/>
      <c r="EM145" s="66"/>
      <c r="EN145" s="66"/>
      <c r="EO145" s="66"/>
      <c r="EP145" s="66"/>
      <c r="EQ145" s="66"/>
      <c r="ER145" s="66"/>
      <c r="ES145" s="66"/>
      <c r="ET145" s="66"/>
      <c r="EU145" s="66"/>
      <c r="EV145" s="66"/>
      <c r="EW145" s="66"/>
      <c r="EX145" s="66"/>
      <c r="EY145" s="66"/>
      <c r="EZ145" s="66"/>
      <c r="FA145" s="66"/>
      <c r="FB145" s="66"/>
      <c r="FC145" s="66"/>
      <c r="FD145" s="66"/>
      <c r="FE145" s="66"/>
      <c r="FF145" s="66"/>
      <c r="FG145" s="66"/>
      <c r="FH145" s="66"/>
      <c r="FI145" s="66"/>
      <c r="FJ145" s="66"/>
      <c r="FK145" s="66"/>
      <c r="FL145" s="66"/>
      <c r="FM145" s="66"/>
      <c r="FN145" s="66"/>
      <c r="FO145" s="66"/>
      <c r="FP145" s="66"/>
      <c r="FQ145" s="66"/>
      <c r="FR145" s="66"/>
      <c r="FS145" s="66"/>
      <c r="FT145" s="66"/>
      <c r="FU145" s="66"/>
      <c r="FV145" s="66"/>
      <c r="FW145" s="66"/>
      <c r="FX145" s="66"/>
      <c r="FY145" s="66"/>
      <c r="FZ145" s="66"/>
    </row>
    <row r="146" spans="28:182" x14ac:dyDescent="0.25"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  <c r="AP146" s="66"/>
      <c r="AQ146" s="66"/>
      <c r="AR146" s="66"/>
      <c r="AS146" s="66"/>
      <c r="AT146" s="66"/>
      <c r="AU146" s="66"/>
      <c r="AV146" s="66"/>
      <c r="AW146" s="66"/>
      <c r="AX146" s="66"/>
      <c r="AY146" s="66"/>
      <c r="AZ146" s="66"/>
      <c r="BA146" s="66"/>
      <c r="BB146" s="66"/>
      <c r="BC146" s="66"/>
      <c r="BD146" s="66"/>
      <c r="BE146" s="66"/>
      <c r="BF146" s="66"/>
      <c r="BG146" s="66"/>
      <c r="BH146" s="66"/>
      <c r="BI146" s="66"/>
      <c r="BJ146" s="66"/>
      <c r="BK146" s="66"/>
      <c r="BL146" s="66"/>
      <c r="BM146" s="66"/>
      <c r="BN146" s="66"/>
      <c r="BO146" s="66"/>
      <c r="BP146" s="66"/>
      <c r="BQ146" s="66"/>
      <c r="BR146" s="66"/>
      <c r="BS146" s="66"/>
      <c r="BT146" s="66"/>
      <c r="BU146" s="66"/>
      <c r="BV146" s="66"/>
      <c r="BW146" s="66"/>
      <c r="BX146" s="66"/>
      <c r="BY146" s="66"/>
      <c r="BZ146" s="66"/>
      <c r="CA146" s="66"/>
      <c r="CB146" s="66"/>
      <c r="CC146" s="66"/>
      <c r="CD146" s="66"/>
      <c r="CE146" s="66"/>
      <c r="CF146" s="66"/>
      <c r="CG146" s="66"/>
      <c r="CH146" s="66"/>
      <c r="CI146" s="66"/>
      <c r="CJ146" s="66"/>
      <c r="CK146" s="66"/>
      <c r="CL146" s="66"/>
      <c r="CM146" s="66"/>
      <c r="CN146" s="66"/>
      <c r="CO146" s="66"/>
      <c r="CP146" s="66"/>
      <c r="CQ146" s="66"/>
      <c r="CR146" s="66"/>
      <c r="CS146" s="66"/>
      <c r="CT146" s="66"/>
      <c r="CU146" s="66"/>
      <c r="CV146" s="66"/>
      <c r="CW146" s="66"/>
      <c r="CX146" s="66"/>
      <c r="CY146" s="66"/>
      <c r="CZ146" s="66"/>
      <c r="DA146" s="66"/>
      <c r="DB146" s="66"/>
      <c r="DC146" s="66"/>
      <c r="DD146" s="66"/>
      <c r="DE146" s="66"/>
      <c r="DF146" s="66"/>
      <c r="DG146" s="66"/>
      <c r="DH146" s="66"/>
      <c r="DI146" s="66"/>
      <c r="DJ146" s="66"/>
      <c r="DK146" s="66"/>
      <c r="DL146" s="66"/>
      <c r="DM146" s="66"/>
      <c r="DN146" s="66"/>
      <c r="DO146" s="66"/>
      <c r="DP146" s="66"/>
      <c r="DQ146" s="66"/>
      <c r="DR146" s="66"/>
      <c r="DS146" s="66"/>
      <c r="DT146" s="66"/>
      <c r="DU146" s="66"/>
      <c r="DV146" s="66"/>
      <c r="DW146" s="66"/>
      <c r="DX146" s="66"/>
      <c r="DY146" s="66"/>
      <c r="DZ146" s="66"/>
      <c r="EA146" s="66"/>
      <c r="EB146" s="66"/>
      <c r="EC146" s="66"/>
      <c r="ED146" s="66"/>
      <c r="EE146" s="66"/>
      <c r="EF146" s="66"/>
      <c r="EG146" s="66"/>
      <c r="EH146" s="66"/>
      <c r="EI146" s="66"/>
      <c r="EJ146" s="66"/>
      <c r="EK146" s="66"/>
      <c r="EL146" s="66"/>
      <c r="EM146" s="66"/>
      <c r="EN146" s="66"/>
      <c r="EO146" s="66"/>
      <c r="EP146" s="66"/>
      <c r="EQ146" s="66"/>
      <c r="ER146" s="66"/>
      <c r="ES146" s="66"/>
      <c r="ET146" s="66"/>
      <c r="EU146" s="66"/>
      <c r="EV146" s="66"/>
      <c r="EW146" s="66"/>
      <c r="EX146" s="66"/>
      <c r="EY146" s="66"/>
      <c r="EZ146" s="66"/>
      <c r="FA146" s="66"/>
      <c r="FB146" s="66"/>
      <c r="FC146" s="66"/>
      <c r="FD146" s="66"/>
      <c r="FE146" s="66"/>
      <c r="FF146" s="66"/>
      <c r="FG146" s="66"/>
      <c r="FH146" s="66"/>
      <c r="FI146" s="66"/>
      <c r="FJ146" s="66"/>
      <c r="FK146" s="66"/>
      <c r="FL146" s="66"/>
      <c r="FM146" s="66"/>
      <c r="FN146" s="66"/>
      <c r="FO146" s="66"/>
      <c r="FP146" s="66"/>
      <c r="FQ146" s="66"/>
      <c r="FR146" s="66"/>
      <c r="FS146" s="66"/>
      <c r="FT146" s="66"/>
      <c r="FU146" s="66"/>
      <c r="FV146" s="66"/>
      <c r="FW146" s="66"/>
      <c r="FX146" s="66"/>
      <c r="FY146" s="66"/>
      <c r="FZ146" s="66"/>
    </row>
    <row r="147" spans="28:182" x14ac:dyDescent="0.25">
      <c r="AB147" s="66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  <c r="AN147" s="66"/>
      <c r="AO147" s="66"/>
      <c r="AP147" s="66"/>
      <c r="AQ147" s="66"/>
      <c r="AR147" s="66"/>
      <c r="AS147" s="66"/>
      <c r="AT147" s="66"/>
      <c r="AU147" s="66"/>
      <c r="AV147" s="66"/>
      <c r="AW147" s="66"/>
      <c r="AX147" s="66"/>
      <c r="AY147" s="66"/>
      <c r="AZ147" s="66"/>
      <c r="BA147" s="66"/>
      <c r="BB147" s="66"/>
      <c r="BC147" s="66"/>
      <c r="BD147" s="66"/>
      <c r="BE147" s="66"/>
      <c r="BF147" s="66"/>
      <c r="BG147" s="66"/>
      <c r="BH147" s="66"/>
      <c r="BI147" s="66"/>
      <c r="BJ147" s="66"/>
      <c r="BK147" s="66"/>
      <c r="BL147" s="66"/>
      <c r="BM147" s="66"/>
      <c r="BN147" s="66"/>
      <c r="BO147" s="66"/>
      <c r="BP147" s="66"/>
      <c r="BQ147" s="66"/>
      <c r="BR147" s="66"/>
      <c r="BS147" s="66"/>
      <c r="BT147" s="66"/>
      <c r="BU147" s="66"/>
      <c r="BV147" s="66"/>
      <c r="BW147" s="66"/>
      <c r="BX147" s="66"/>
      <c r="BY147" s="66"/>
      <c r="BZ147" s="66"/>
      <c r="CA147" s="66"/>
      <c r="CB147" s="66"/>
      <c r="CC147" s="66"/>
      <c r="CD147" s="66"/>
      <c r="CE147" s="66"/>
      <c r="CF147" s="66"/>
      <c r="CG147" s="66"/>
      <c r="CH147" s="66"/>
      <c r="CI147" s="66"/>
      <c r="CJ147" s="66"/>
      <c r="CK147" s="66"/>
      <c r="CL147" s="66"/>
      <c r="CM147" s="66"/>
      <c r="CN147" s="66"/>
      <c r="CO147" s="66"/>
      <c r="CP147" s="66"/>
      <c r="CQ147" s="66"/>
      <c r="CR147" s="66"/>
      <c r="CS147" s="66"/>
      <c r="CT147" s="66"/>
      <c r="CU147" s="66"/>
      <c r="CV147" s="66"/>
      <c r="CW147" s="66"/>
      <c r="CX147" s="66"/>
      <c r="CY147" s="66"/>
      <c r="CZ147" s="66"/>
      <c r="DA147" s="66"/>
      <c r="DB147" s="66"/>
      <c r="DC147" s="66"/>
      <c r="DD147" s="66"/>
      <c r="DE147" s="66"/>
      <c r="DF147" s="66"/>
      <c r="DG147" s="66"/>
      <c r="DH147" s="66"/>
      <c r="DI147" s="66"/>
      <c r="DJ147" s="66"/>
      <c r="DK147" s="66"/>
      <c r="DL147" s="66"/>
      <c r="DM147" s="66"/>
      <c r="DN147" s="66"/>
      <c r="DO147" s="66"/>
      <c r="DP147" s="66"/>
      <c r="DQ147" s="66"/>
      <c r="DR147" s="66"/>
      <c r="DS147" s="66"/>
      <c r="DT147" s="66"/>
      <c r="DU147" s="66"/>
      <c r="DV147" s="66"/>
      <c r="DW147" s="66"/>
      <c r="DX147" s="66"/>
      <c r="DY147" s="66"/>
      <c r="DZ147" s="66"/>
      <c r="EA147" s="66"/>
      <c r="EB147" s="66"/>
      <c r="EC147" s="66"/>
      <c r="ED147" s="66"/>
      <c r="EE147" s="66"/>
      <c r="EF147" s="66"/>
      <c r="EG147" s="66"/>
      <c r="EH147" s="66"/>
      <c r="EI147" s="66"/>
      <c r="EJ147" s="66"/>
      <c r="EK147" s="66"/>
      <c r="EL147" s="66"/>
      <c r="EM147" s="66"/>
      <c r="EN147" s="66"/>
      <c r="EO147" s="66"/>
      <c r="EP147" s="66"/>
      <c r="EQ147" s="66"/>
      <c r="ER147" s="66"/>
      <c r="ES147" s="66"/>
      <c r="ET147" s="66"/>
      <c r="EU147" s="66"/>
      <c r="EV147" s="66"/>
      <c r="EW147" s="66"/>
      <c r="EX147" s="66"/>
      <c r="EY147" s="66"/>
      <c r="EZ147" s="66"/>
      <c r="FA147" s="66"/>
      <c r="FB147" s="66"/>
      <c r="FC147" s="66"/>
      <c r="FD147" s="66"/>
      <c r="FE147" s="66"/>
      <c r="FF147" s="66"/>
      <c r="FG147" s="66"/>
      <c r="FH147" s="66"/>
      <c r="FI147" s="66"/>
      <c r="FJ147" s="66"/>
      <c r="FK147" s="66"/>
      <c r="FL147" s="66"/>
      <c r="FM147" s="66"/>
      <c r="FN147" s="66"/>
      <c r="FO147" s="66"/>
      <c r="FP147" s="66"/>
      <c r="FQ147" s="66"/>
      <c r="FR147" s="66"/>
      <c r="FS147" s="66"/>
      <c r="FT147" s="66"/>
      <c r="FU147" s="66"/>
      <c r="FV147" s="66"/>
      <c r="FW147" s="66"/>
      <c r="FX147" s="66"/>
      <c r="FY147" s="66"/>
      <c r="FZ147" s="66"/>
    </row>
    <row r="148" spans="28:182" x14ac:dyDescent="0.25">
      <c r="AB148" s="66"/>
      <c r="AC148" s="66"/>
      <c r="AD148" s="66"/>
      <c r="AE148" s="66"/>
      <c r="AF148" s="66"/>
      <c r="AG148" s="66"/>
      <c r="AH148" s="66"/>
      <c r="AI148" s="66"/>
      <c r="AJ148" s="66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  <c r="AX148" s="66"/>
      <c r="AY148" s="66"/>
      <c r="AZ148" s="66"/>
      <c r="BA148" s="66"/>
      <c r="BB148" s="66"/>
      <c r="BC148" s="66"/>
      <c r="BD148" s="66"/>
      <c r="BE148" s="66"/>
      <c r="BF148" s="66"/>
      <c r="BG148" s="66"/>
      <c r="BH148" s="66"/>
      <c r="BI148" s="66"/>
      <c r="BJ148" s="66"/>
      <c r="BK148" s="66"/>
      <c r="BL148" s="66"/>
      <c r="BM148" s="66"/>
      <c r="BN148" s="66"/>
      <c r="BO148" s="66"/>
      <c r="BP148" s="66"/>
      <c r="BQ148" s="66"/>
      <c r="BR148" s="66"/>
      <c r="BS148" s="66"/>
      <c r="BT148" s="66"/>
      <c r="BU148" s="66"/>
      <c r="BV148" s="66"/>
      <c r="BW148" s="66"/>
      <c r="BX148" s="66"/>
      <c r="BY148" s="66"/>
      <c r="BZ148" s="66"/>
      <c r="CA148" s="66"/>
      <c r="CB148" s="66"/>
      <c r="CC148" s="66"/>
      <c r="CD148" s="66"/>
      <c r="CE148" s="66"/>
      <c r="CF148" s="66"/>
      <c r="CG148" s="66"/>
      <c r="CH148" s="66"/>
      <c r="CI148" s="66"/>
      <c r="CJ148" s="66"/>
      <c r="CK148" s="66"/>
      <c r="CL148" s="66"/>
      <c r="CM148" s="66"/>
      <c r="CN148" s="66"/>
      <c r="CO148" s="66"/>
      <c r="CP148" s="66"/>
      <c r="CQ148" s="66"/>
      <c r="CR148" s="66"/>
      <c r="CS148" s="66"/>
      <c r="CT148" s="66"/>
      <c r="CU148" s="66"/>
      <c r="CV148" s="66"/>
      <c r="CW148" s="66"/>
      <c r="CX148" s="66"/>
      <c r="CY148" s="66"/>
      <c r="CZ148" s="66"/>
      <c r="DA148" s="66"/>
      <c r="DB148" s="66"/>
      <c r="DC148" s="66"/>
      <c r="DD148" s="66"/>
      <c r="DE148" s="66"/>
      <c r="DF148" s="66"/>
      <c r="DG148" s="66"/>
      <c r="DH148" s="66"/>
      <c r="DI148" s="66"/>
      <c r="DJ148" s="66"/>
      <c r="DK148" s="66"/>
      <c r="DL148" s="66"/>
      <c r="DM148" s="66"/>
      <c r="DN148" s="66"/>
      <c r="DO148" s="66"/>
      <c r="DP148" s="66"/>
      <c r="DQ148" s="66"/>
      <c r="DR148" s="66"/>
      <c r="DS148" s="66"/>
      <c r="DT148" s="66"/>
      <c r="DU148" s="66"/>
      <c r="DV148" s="66"/>
      <c r="DW148" s="66"/>
      <c r="DX148" s="66"/>
      <c r="DY148" s="66"/>
      <c r="DZ148" s="66"/>
      <c r="EA148" s="66"/>
      <c r="EB148" s="66"/>
      <c r="EC148" s="66"/>
      <c r="ED148" s="66"/>
      <c r="EE148" s="66"/>
      <c r="EF148" s="66"/>
      <c r="EG148" s="66"/>
      <c r="EH148" s="66"/>
      <c r="EI148" s="66"/>
      <c r="EJ148" s="66"/>
      <c r="EK148" s="66"/>
      <c r="EL148" s="66"/>
      <c r="EM148" s="66"/>
      <c r="EN148" s="66"/>
      <c r="EO148" s="66"/>
      <c r="EP148" s="66"/>
      <c r="EQ148" s="66"/>
      <c r="ER148" s="66"/>
      <c r="ES148" s="66"/>
      <c r="ET148" s="66"/>
      <c r="EU148" s="66"/>
      <c r="EV148" s="66"/>
      <c r="EW148" s="66"/>
      <c r="EX148" s="66"/>
      <c r="EY148" s="66"/>
      <c r="EZ148" s="66"/>
      <c r="FA148" s="66"/>
      <c r="FB148" s="66"/>
      <c r="FC148" s="66"/>
      <c r="FD148" s="66"/>
      <c r="FE148" s="66"/>
      <c r="FF148" s="66"/>
      <c r="FG148" s="66"/>
      <c r="FH148" s="66"/>
      <c r="FI148" s="66"/>
      <c r="FJ148" s="66"/>
      <c r="FK148" s="66"/>
      <c r="FL148" s="66"/>
      <c r="FM148" s="66"/>
      <c r="FN148" s="66"/>
      <c r="FO148" s="66"/>
      <c r="FP148" s="66"/>
      <c r="FQ148" s="66"/>
      <c r="FR148" s="66"/>
      <c r="FS148" s="66"/>
      <c r="FT148" s="66"/>
      <c r="FU148" s="66"/>
      <c r="FV148" s="66"/>
      <c r="FW148" s="66"/>
      <c r="FX148" s="66"/>
      <c r="FY148" s="66"/>
      <c r="FZ148" s="66"/>
    </row>
    <row r="149" spans="28:182" x14ac:dyDescent="0.25">
      <c r="AB149" s="66"/>
      <c r="AC149" s="66"/>
      <c r="AD149" s="66"/>
      <c r="AE149" s="66"/>
      <c r="AF149" s="66"/>
      <c r="AG149" s="66"/>
      <c r="AH149" s="66"/>
      <c r="AI149" s="66"/>
      <c r="AJ149" s="66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66"/>
      <c r="AV149" s="66"/>
      <c r="AW149" s="66"/>
      <c r="AX149" s="66"/>
      <c r="AY149" s="66"/>
      <c r="AZ149" s="66"/>
      <c r="BA149" s="66"/>
      <c r="BB149" s="66"/>
      <c r="BC149" s="66"/>
      <c r="BD149" s="66"/>
      <c r="BE149" s="66"/>
      <c r="BF149" s="66"/>
      <c r="BG149" s="66"/>
      <c r="BH149" s="66"/>
      <c r="BI149" s="66"/>
      <c r="BJ149" s="66"/>
      <c r="BK149" s="66"/>
      <c r="BL149" s="66"/>
      <c r="BM149" s="66"/>
      <c r="BN149" s="66"/>
      <c r="BO149" s="66"/>
      <c r="BP149" s="66"/>
      <c r="BQ149" s="66"/>
      <c r="BR149" s="66"/>
      <c r="BS149" s="66"/>
      <c r="BT149" s="66"/>
      <c r="BU149" s="66"/>
      <c r="BV149" s="66"/>
      <c r="BW149" s="66"/>
      <c r="BX149" s="66"/>
      <c r="BY149" s="66"/>
      <c r="BZ149" s="66"/>
      <c r="CA149" s="66"/>
      <c r="CB149" s="66"/>
      <c r="CC149" s="66"/>
      <c r="CD149" s="66"/>
      <c r="CE149" s="66"/>
      <c r="CF149" s="66"/>
      <c r="CG149" s="66"/>
      <c r="CH149" s="66"/>
      <c r="CI149" s="66"/>
      <c r="CJ149" s="66"/>
      <c r="CK149" s="66"/>
      <c r="CL149" s="66"/>
      <c r="CM149" s="66"/>
      <c r="CN149" s="66"/>
      <c r="CO149" s="66"/>
      <c r="CP149" s="66"/>
      <c r="CQ149" s="66"/>
      <c r="CR149" s="66"/>
      <c r="CS149" s="66"/>
      <c r="CT149" s="66"/>
      <c r="CU149" s="66"/>
      <c r="CV149" s="66"/>
      <c r="CW149" s="66"/>
      <c r="CX149" s="66"/>
      <c r="CY149" s="66"/>
      <c r="CZ149" s="66"/>
      <c r="DA149" s="66"/>
      <c r="DB149" s="66"/>
      <c r="DC149" s="66"/>
      <c r="DD149" s="66"/>
      <c r="DE149" s="66"/>
      <c r="DF149" s="66"/>
      <c r="DG149" s="66"/>
      <c r="DH149" s="66"/>
      <c r="DI149" s="66"/>
      <c r="DJ149" s="66"/>
      <c r="DK149" s="66"/>
      <c r="DL149" s="66"/>
      <c r="DM149" s="66"/>
      <c r="DN149" s="66"/>
      <c r="DO149" s="66"/>
      <c r="DP149" s="66"/>
      <c r="DQ149" s="66"/>
      <c r="DR149" s="66"/>
      <c r="DS149" s="66"/>
      <c r="DT149" s="66"/>
      <c r="DU149" s="66"/>
      <c r="DV149" s="66"/>
      <c r="DW149" s="66"/>
      <c r="DX149" s="66"/>
      <c r="DY149" s="66"/>
      <c r="DZ149" s="66"/>
      <c r="EA149" s="66"/>
      <c r="EB149" s="66"/>
      <c r="EC149" s="66"/>
      <c r="ED149" s="66"/>
      <c r="EE149" s="66"/>
      <c r="EF149" s="66"/>
      <c r="EG149" s="66"/>
      <c r="EH149" s="66"/>
      <c r="EI149" s="66"/>
      <c r="EJ149" s="66"/>
      <c r="EK149" s="66"/>
      <c r="EL149" s="66"/>
      <c r="EM149" s="66"/>
      <c r="EN149" s="66"/>
      <c r="EO149" s="66"/>
      <c r="EP149" s="66"/>
      <c r="EQ149" s="66"/>
      <c r="ER149" s="66"/>
      <c r="ES149" s="66"/>
      <c r="ET149" s="66"/>
      <c r="EU149" s="66"/>
      <c r="EV149" s="66"/>
      <c r="EW149" s="66"/>
      <c r="EX149" s="66"/>
      <c r="EY149" s="66"/>
      <c r="EZ149" s="66"/>
      <c r="FA149" s="66"/>
      <c r="FB149" s="66"/>
      <c r="FC149" s="66"/>
      <c r="FD149" s="66"/>
      <c r="FE149" s="66"/>
      <c r="FF149" s="66"/>
      <c r="FG149" s="66"/>
      <c r="FH149" s="66"/>
      <c r="FI149" s="66"/>
      <c r="FJ149" s="66"/>
      <c r="FK149" s="66"/>
      <c r="FL149" s="66"/>
      <c r="FM149" s="66"/>
      <c r="FN149" s="66"/>
      <c r="FO149" s="66"/>
      <c r="FP149" s="66"/>
      <c r="FQ149" s="66"/>
      <c r="FR149" s="66"/>
      <c r="FS149" s="66"/>
      <c r="FT149" s="66"/>
      <c r="FU149" s="66"/>
      <c r="FV149" s="66"/>
      <c r="FW149" s="66"/>
      <c r="FX149" s="66"/>
      <c r="FY149" s="66"/>
      <c r="FZ149" s="66"/>
    </row>
    <row r="150" spans="28:182" x14ac:dyDescent="0.25"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  <c r="AP150" s="66"/>
      <c r="AQ150" s="66"/>
      <c r="AR150" s="66"/>
      <c r="AS150" s="66"/>
      <c r="AT150" s="66"/>
      <c r="AU150" s="66"/>
      <c r="AV150" s="66"/>
      <c r="AW150" s="66"/>
      <c r="AX150" s="66"/>
      <c r="AY150" s="66"/>
      <c r="AZ150" s="66"/>
      <c r="BA150" s="66"/>
      <c r="BB150" s="66"/>
      <c r="BC150" s="66"/>
      <c r="BD150" s="66"/>
      <c r="BE150" s="66"/>
      <c r="BF150" s="66"/>
      <c r="BG150" s="66"/>
      <c r="BH150" s="66"/>
      <c r="BI150" s="66"/>
      <c r="BJ150" s="66"/>
      <c r="BK150" s="66"/>
      <c r="BL150" s="66"/>
      <c r="BM150" s="66"/>
      <c r="BN150" s="66"/>
      <c r="BO150" s="66"/>
      <c r="BP150" s="66"/>
      <c r="BQ150" s="66"/>
      <c r="BR150" s="66"/>
      <c r="BS150" s="66"/>
      <c r="BT150" s="66"/>
      <c r="BU150" s="66"/>
      <c r="BV150" s="66"/>
      <c r="BW150" s="66"/>
      <c r="BX150" s="66"/>
      <c r="BY150" s="66"/>
      <c r="BZ150" s="66"/>
      <c r="CA150" s="66"/>
      <c r="CB150" s="66"/>
      <c r="CC150" s="66"/>
      <c r="CD150" s="66"/>
      <c r="CE150" s="66"/>
      <c r="CF150" s="66"/>
      <c r="CG150" s="66"/>
      <c r="CH150" s="66"/>
      <c r="CI150" s="66"/>
      <c r="CJ150" s="66"/>
      <c r="CK150" s="66"/>
      <c r="CL150" s="66"/>
      <c r="CM150" s="66"/>
      <c r="CN150" s="66"/>
      <c r="CO150" s="66"/>
      <c r="CP150" s="66"/>
      <c r="CQ150" s="66"/>
      <c r="CR150" s="66"/>
      <c r="CS150" s="66"/>
      <c r="CT150" s="66"/>
      <c r="CU150" s="66"/>
      <c r="CV150" s="66"/>
      <c r="CW150" s="66"/>
      <c r="CX150" s="66"/>
      <c r="CY150" s="66"/>
      <c r="CZ150" s="66"/>
      <c r="DA150" s="66"/>
      <c r="DB150" s="66"/>
      <c r="DC150" s="66"/>
      <c r="DD150" s="66"/>
      <c r="DE150" s="66"/>
      <c r="DF150" s="66"/>
      <c r="DG150" s="66"/>
      <c r="DH150" s="66"/>
      <c r="DI150" s="66"/>
      <c r="DJ150" s="66"/>
      <c r="DK150" s="66"/>
      <c r="DL150" s="66"/>
      <c r="DM150" s="66"/>
      <c r="DN150" s="66"/>
      <c r="DO150" s="66"/>
      <c r="DP150" s="66"/>
      <c r="DQ150" s="66"/>
      <c r="DR150" s="66"/>
      <c r="DS150" s="66"/>
      <c r="DT150" s="66"/>
      <c r="DU150" s="66"/>
      <c r="DV150" s="66"/>
      <c r="DW150" s="66"/>
      <c r="DX150" s="66"/>
      <c r="DY150" s="66"/>
      <c r="DZ150" s="66"/>
      <c r="EA150" s="66"/>
      <c r="EB150" s="66"/>
      <c r="EC150" s="66"/>
      <c r="ED150" s="66"/>
      <c r="EE150" s="66"/>
      <c r="EF150" s="66"/>
      <c r="EG150" s="66"/>
      <c r="EH150" s="66"/>
      <c r="EI150" s="66"/>
      <c r="EJ150" s="66"/>
      <c r="EK150" s="66"/>
      <c r="EL150" s="66"/>
      <c r="EM150" s="66"/>
      <c r="EN150" s="66"/>
      <c r="EO150" s="66"/>
      <c r="EP150" s="66"/>
      <c r="EQ150" s="66"/>
      <c r="ER150" s="66"/>
      <c r="ES150" s="66"/>
      <c r="ET150" s="66"/>
      <c r="EU150" s="66"/>
      <c r="EV150" s="66"/>
      <c r="EW150" s="66"/>
      <c r="EX150" s="66"/>
      <c r="EY150" s="66"/>
      <c r="EZ150" s="66"/>
      <c r="FA150" s="66"/>
      <c r="FB150" s="66"/>
      <c r="FC150" s="66"/>
      <c r="FD150" s="66"/>
      <c r="FE150" s="66"/>
      <c r="FF150" s="66"/>
      <c r="FG150" s="66"/>
      <c r="FH150" s="66"/>
      <c r="FI150" s="66"/>
      <c r="FJ150" s="66"/>
      <c r="FK150" s="66"/>
      <c r="FL150" s="66"/>
      <c r="FM150" s="66"/>
      <c r="FN150" s="66"/>
      <c r="FO150" s="66"/>
      <c r="FP150" s="66"/>
      <c r="FQ150" s="66"/>
      <c r="FR150" s="66"/>
      <c r="FS150" s="66"/>
      <c r="FT150" s="66"/>
      <c r="FU150" s="66"/>
      <c r="FV150" s="66"/>
      <c r="FW150" s="66"/>
      <c r="FX150" s="66"/>
      <c r="FY150" s="66"/>
      <c r="FZ150" s="66"/>
    </row>
    <row r="151" spans="28:182" x14ac:dyDescent="0.25"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  <c r="EI151" s="66"/>
      <c r="EJ151" s="66"/>
      <c r="EK151" s="66"/>
      <c r="EL151" s="66"/>
      <c r="EM151" s="66"/>
      <c r="EN151" s="66"/>
      <c r="EO151" s="66"/>
      <c r="EP151" s="66"/>
      <c r="EQ151" s="66"/>
      <c r="ER151" s="66"/>
      <c r="ES151" s="66"/>
      <c r="ET151" s="66"/>
      <c r="EU151" s="66"/>
      <c r="EV151" s="66"/>
      <c r="EW151" s="66"/>
      <c r="EX151" s="66"/>
      <c r="EY151" s="66"/>
      <c r="EZ151" s="66"/>
      <c r="FA151" s="66"/>
      <c r="FB151" s="66"/>
      <c r="FC151" s="66"/>
      <c r="FD151" s="66"/>
      <c r="FE151" s="66"/>
      <c r="FF151" s="66"/>
      <c r="FG151" s="66"/>
      <c r="FH151" s="66"/>
      <c r="FI151" s="66"/>
      <c r="FJ151" s="66"/>
      <c r="FK151" s="66"/>
      <c r="FL151" s="66"/>
      <c r="FM151" s="66"/>
      <c r="FN151" s="66"/>
      <c r="FO151" s="66"/>
      <c r="FP151" s="66"/>
      <c r="FQ151" s="66"/>
      <c r="FR151" s="66"/>
      <c r="FS151" s="66"/>
      <c r="FT151" s="66"/>
      <c r="FU151" s="66"/>
      <c r="FV151" s="66"/>
      <c r="FW151" s="66"/>
      <c r="FX151" s="66"/>
      <c r="FY151" s="66"/>
      <c r="FZ151" s="66"/>
    </row>
    <row r="152" spans="28:182" x14ac:dyDescent="0.25">
      <c r="AB152" s="66"/>
      <c r="AC152" s="66"/>
      <c r="AD152" s="66"/>
      <c r="AE152" s="66"/>
      <c r="AF152" s="66"/>
      <c r="AG152" s="66"/>
      <c r="AH152" s="66"/>
      <c r="AI152" s="66"/>
      <c r="AJ152" s="66"/>
      <c r="AK152" s="66"/>
      <c r="AL152" s="66"/>
      <c r="AM152" s="66"/>
      <c r="AN152" s="66"/>
      <c r="AO152" s="66"/>
      <c r="AP152" s="66"/>
      <c r="AQ152" s="66"/>
      <c r="AR152" s="66"/>
      <c r="AS152" s="66"/>
      <c r="AT152" s="66"/>
      <c r="AU152" s="66"/>
      <c r="AV152" s="66"/>
      <c r="AW152" s="66"/>
      <c r="AX152" s="66"/>
      <c r="AY152" s="66"/>
      <c r="AZ152" s="66"/>
      <c r="BA152" s="66"/>
      <c r="BB152" s="66"/>
      <c r="BC152" s="66"/>
      <c r="BD152" s="66"/>
      <c r="BE152" s="66"/>
      <c r="BF152" s="66"/>
      <c r="BG152" s="66"/>
      <c r="BH152" s="66"/>
      <c r="BI152" s="66"/>
      <c r="BJ152" s="66"/>
      <c r="BK152" s="66"/>
      <c r="BL152" s="66"/>
      <c r="BM152" s="66"/>
      <c r="BN152" s="66"/>
      <c r="BO152" s="66"/>
      <c r="BP152" s="66"/>
      <c r="BQ152" s="66"/>
      <c r="BR152" s="66"/>
      <c r="BS152" s="66"/>
      <c r="BT152" s="66"/>
      <c r="BU152" s="66"/>
      <c r="BV152" s="66"/>
      <c r="BW152" s="66"/>
      <c r="BX152" s="66"/>
      <c r="BY152" s="66"/>
      <c r="BZ152" s="66"/>
      <c r="CA152" s="66"/>
      <c r="CB152" s="66"/>
      <c r="CC152" s="66"/>
      <c r="CD152" s="66"/>
      <c r="CE152" s="66"/>
      <c r="CF152" s="66"/>
      <c r="CG152" s="66"/>
      <c r="CH152" s="66"/>
      <c r="CI152" s="66"/>
      <c r="CJ152" s="66"/>
      <c r="CK152" s="66"/>
      <c r="CL152" s="66"/>
      <c r="CM152" s="66"/>
      <c r="CN152" s="66"/>
      <c r="CO152" s="66"/>
      <c r="CP152" s="66"/>
      <c r="CQ152" s="66"/>
      <c r="CR152" s="66"/>
      <c r="CS152" s="66"/>
      <c r="CT152" s="66"/>
      <c r="CU152" s="66"/>
      <c r="CV152" s="66"/>
      <c r="CW152" s="66"/>
      <c r="CX152" s="66"/>
      <c r="CY152" s="66"/>
      <c r="CZ152" s="66"/>
      <c r="DA152" s="66"/>
      <c r="DB152" s="66"/>
      <c r="DC152" s="66"/>
      <c r="DD152" s="66"/>
      <c r="DE152" s="66"/>
      <c r="DF152" s="66"/>
      <c r="DG152" s="66"/>
      <c r="DH152" s="66"/>
      <c r="DI152" s="66"/>
      <c r="DJ152" s="66"/>
      <c r="DK152" s="66"/>
      <c r="DL152" s="66"/>
      <c r="DM152" s="66"/>
      <c r="DN152" s="66"/>
      <c r="DO152" s="66"/>
      <c r="DP152" s="66"/>
      <c r="DQ152" s="66"/>
      <c r="DR152" s="66"/>
      <c r="DS152" s="66"/>
      <c r="DT152" s="66"/>
      <c r="DU152" s="66"/>
      <c r="DV152" s="66"/>
      <c r="DW152" s="66"/>
      <c r="DX152" s="66"/>
      <c r="DY152" s="66"/>
      <c r="DZ152" s="66"/>
      <c r="EA152" s="66"/>
      <c r="EB152" s="66"/>
      <c r="EC152" s="66"/>
      <c r="ED152" s="66"/>
      <c r="EE152" s="66"/>
      <c r="EF152" s="66"/>
      <c r="EG152" s="66"/>
      <c r="EH152" s="66"/>
      <c r="EI152" s="66"/>
      <c r="EJ152" s="66"/>
      <c r="EK152" s="66"/>
      <c r="EL152" s="66"/>
      <c r="EM152" s="66"/>
      <c r="EN152" s="66"/>
      <c r="EO152" s="66"/>
      <c r="EP152" s="66"/>
      <c r="EQ152" s="66"/>
      <c r="ER152" s="66"/>
      <c r="ES152" s="66"/>
      <c r="ET152" s="66"/>
      <c r="EU152" s="66"/>
      <c r="EV152" s="66"/>
      <c r="EW152" s="66"/>
      <c r="EX152" s="66"/>
      <c r="EY152" s="66"/>
      <c r="EZ152" s="66"/>
      <c r="FA152" s="66"/>
      <c r="FB152" s="66"/>
      <c r="FC152" s="66"/>
      <c r="FD152" s="66"/>
      <c r="FE152" s="66"/>
      <c r="FF152" s="66"/>
      <c r="FG152" s="66"/>
      <c r="FH152" s="66"/>
      <c r="FI152" s="66"/>
      <c r="FJ152" s="66"/>
      <c r="FK152" s="66"/>
      <c r="FL152" s="66"/>
      <c r="FM152" s="66"/>
      <c r="FN152" s="66"/>
      <c r="FO152" s="66"/>
      <c r="FP152" s="66"/>
      <c r="FQ152" s="66"/>
      <c r="FR152" s="66"/>
      <c r="FS152" s="66"/>
      <c r="FT152" s="66"/>
      <c r="FU152" s="66"/>
      <c r="FV152" s="66"/>
      <c r="FW152" s="66"/>
      <c r="FX152" s="66"/>
      <c r="FY152" s="66"/>
      <c r="FZ152" s="66"/>
    </row>
    <row r="153" spans="28:182" x14ac:dyDescent="0.25">
      <c r="AB153" s="66"/>
      <c r="AC153" s="66"/>
      <c r="AD153" s="66"/>
      <c r="AE153" s="66"/>
      <c r="AF153" s="66"/>
      <c r="AG153" s="66"/>
      <c r="AH153" s="66"/>
      <c r="AI153" s="66"/>
      <c r="AJ153" s="66"/>
      <c r="AK153" s="66"/>
      <c r="AL153" s="66"/>
      <c r="AM153" s="66"/>
      <c r="AN153" s="66"/>
      <c r="AO153" s="66"/>
      <c r="AP153" s="66"/>
      <c r="AQ153" s="66"/>
      <c r="AR153" s="66"/>
      <c r="AS153" s="66"/>
      <c r="AT153" s="66"/>
      <c r="AU153" s="66"/>
      <c r="AV153" s="66"/>
      <c r="AW153" s="66"/>
      <c r="AX153" s="66"/>
      <c r="AY153" s="66"/>
      <c r="AZ153" s="66"/>
      <c r="BA153" s="66"/>
      <c r="BB153" s="66"/>
      <c r="BC153" s="66"/>
      <c r="BD153" s="66"/>
      <c r="BE153" s="66"/>
      <c r="BF153" s="66"/>
      <c r="BG153" s="66"/>
      <c r="BH153" s="66"/>
      <c r="BI153" s="66"/>
      <c r="BJ153" s="66"/>
      <c r="BK153" s="66"/>
      <c r="BL153" s="66"/>
      <c r="BM153" s="66"/>
      <c r="BN153" s="66"/>
      <c r="BO153" s="66"/>
      <c r="BP153" s="66"/>
      <c r="BQ153" s="66"/>
      <c r="BR153" s="66"/>
      <c r="BS153" s="66"/>
      <c r="BT153" s="66"/>
      <c r="BU153" s="66"/>
      <c r="BV153" s="66"/>
      <c r="BW153" s="66"/>
      <c r="BX153" s="66"/>
      <c r="BY153" s="66"/>
      <c r="BZ153" s="66"/>
      <c r="CA153" s="66"/>
      <c r="CB153" s="66"/>
      <c r="CC153" s="66"/>
      <c r="CD153" s="66"/>
      <c r="CE153" s="66"/>
      <c r="CF153" s="66"/>
      <c r="CG153" s="66"/>
      <c r="CH153" s="66"/>
      <c r="CI153" s="66"/>
      <c r="CJ153" s="66"/>
      <c r="CK153" s="66"/>
      <c r="CL153" s="66"/>
      <c r="CM153" s="66"/>
      <c r="CN153" s="66"/>
      <c r="CO153" s="66"/>
      <c r="CP153" s="66"/>
      <c r="CQ153" s="66"/>
      <c r="CR153" s="66"/>
      <c r="CS153" s="66"/>
      <c r="CT153" s="66"/>
      <c r="CU153" s="66"/>
      <c r="CV153" s="66"/>
      <c r="CW153" s="66"/>
      <c r="CX153" s="66"/>
      <c r="CY153" s="66"/>
      <c r="CZ153" s="66"/>
      <c r="DA153" s="66"/>
      <c r="DB153" s="66"/>
      <c r="DC153" s="66"/>
      <c r="DD153" s="66"/>
      <c r="DE153" s="66"/>
      <c r="DF153" s="66"/>
      <c r="DG153" s="66"/>
      <c r="DH153" s="66"/>
      <c r="DI153" s="66"/>
      <c r="DJ153" s="66"/>
      <c r="DK153" s="66"/>
      <c r="DL153" s="66"/>
      <c r="DM153" s="66"/>
      <c r="DN153" s="66"/>
      <c r="DO153" s="66"/>
      <c r="DP153" s="66"/>
      <c r="DQ153" s="66"/>
      <c r="DR153" s="66"/>
      <c r="DS153" s="66"/>
      <c r="DT153" s="66"/>
      <c r="DU153" s="66"/>
      <c r="DV153" s="66"/>
      <c r="DW153" s="66"/>
      <c r="DX153" s="66"/>
      <c r="DY153" s="66"/>
      <c r="DZ153" s="66"/>
      <c r="EA153" s="66"/>
      <c r="EB153" s="66"/>
      <c r="EC153" s="66"/>
      <c r="ED153" s="66"/>
      <c r="EE153" s="66"/>
      <c r="EF153" s="66"/>
      <c r="EG153" s="66"/>
      <c r="EH153" s="66"/>
      <c r="EI153" s="66"/>
      <c r="EJ153" s="66"/>
      <c r="EK153" s="66"/>
      <c r="EL153" s="66"/>
      <c r="EM153" s="66"/>
      <c r="EN153" s="66"/>
      <c r="EO153" s="66"/>
      <c r="EP153" s="66"/>
      <c r="EQ153" s="66"/>
      <c r="ER153" s="66"/>
      <c r="ES153" s="66"/>
      <c r="ET153" s="66"/>
      <c r="EU153" s="66"/>
      <c r="EV153" s="66"/>
      <c r="EW153" s="66"/>
      <c r="EX153" s="66"/>
      <c r="EY153" s="66"/>
      <c r="EZ153" s="66"/>
      <c r="FA153" s="66"/>
      <c r="FB153" s="66"/>
      <c r="FC153" s="66"/>
      <c r="FD153" s="66"/>
      <c r="FE153" s="66"/>
      <c r="FF153" s="66"/>
      <c r="FG153" s="66"/>
      <c r="FH153" s="66"/>
      <c r="FI153" s="66"/>
      <c r="FJ153" s="66"/>
      <c r="FK153" s="66"/>
      <c r="FL153" s="66"/>
      <c r="FM153" s="66"/>
      <c r="FN153" s="66"/>
      <c r="FO153" s="66"/>
      <c r="FP153" s="66"/>
      <c r="FQ153" s="66"/>
      <c r="FR153" s="66"/>
      <c r="FS153" s="66"/>
      <c r="FT153" s="66"/>
      <c r="FU153" s="66"/>
      <c r="FV153" s="66"/>
      <c r="FW153" s="66"/>
      <c r="FX153" s="66"/>
      <c r="FY153" s="66"/>
      <c r="FZ153" s="66"/>
    </row>
    <row r="154" spans="28:182" x14ac:dyDescent="0.25">
      <c r="AB154" s="66"/>
      <c r="AC154" s="66"/>
      <c r="AD154" s="66"/>
      <c r="AE154" s="66"/>
      <c r="AF154" s="66"/>
      <c r="AG154" s="66"/>
      <c r="AH154" s="66"/>
      <c r="AI154" s="66"/>
      <c r="AJ154" s="66"/>
      <c r="AK154" s="66"/>
      <c r="AL154" s="66"/>
      <c r="AM154" s="66"/>
      <c r="AN154" s="66"/>
      <c r="AO154" s="66"/>
      <c r="AP154" s="66"/>
      <c r="AQ154" s="66"/>
      <c r="AR154" s="66"/>
      <c r="AS154" s="66"/>
      <c r="AT154" s="66"/>
      <c r="AU154" s="66"/>
      <c r="AV154" s="66"/>
      <c r="AW154" s="66"/>
      <c r="AX154" s="66"/>
      <c r="AY154" s="66"/>
      <c r="AZ154" s="66"/>
      <c r="BA154" s="66"/>
      <c r="BB154" s="66"/>
      <c r="BC154" s="66"/>
      <c r="BD154" s="66"/>
      <c r="BE154" s="66"/>
      <c r="BF154" s="66"/>
      <c r="BG154" s="66"/>
      <c r="BH154" s="66"/>
      <c r="BI154" s="66"/>
      <c r="BJ154" s="66"/>
      <c r="BK154" s="66"/>
      <c r="BL154" s="66"/>
      <c r="BM154" s="66"/>
      <c r="BN154" s="66"/>
      <c r="BO154" s="66"/>
      <c r="BP154" s="66"/>
      <c r="BQ154" s="66"/>
      <c r="BR154" s="66"/>
      <c r="BS154" s="66"/>
      <c r="BT154" s="66"/>
      <c r="BU154" s="66"/>
      <c r="BV154" s="66"/>
      <c r="BW154" s="66"/>
      <c r="BX154" s="66"/>
      <c r="BY154" s="66"/>
      <c r="BZ154" s="66"/>
      <c r="CA154" s="66"/>
      <c r="CB154" s="66"/>
      <c r="CC154" s="66"/>
      <c r="CD154" s="66"/>
      <c r="CE154" s="66"/>
      <c r="CF154" s="66"/>
      <c r="CG154" s="66"/>
      <c r="CH154" s="66"/>
      <c r="CI154" s="66"/>
      <c r="CJ154" s="66"/>
      <c r="CK154" s="66"/>
      <c r="CL154" s="66"/>
      <c r="CM154" s="66"/>
      <c r="CN154" s="66"/>
      <c r="CO154" s="66"/>
      <c r="CP154" s="66"/>
      <c r="CQ154" s="66"/>
      <c r="CR154" s="66"/>
      <c r="CS154" s="66"/>
      <c r="CT154" s="66"/>
      <c r="CU154" s="66"/>
      <c r="CV154" s="66"/>
      <c r="CW154" s="66"/>
      <c r="CX154" s="66"/>
      <c r="CY154" s="66"/>
      <c r="CZ154" s="66"/>
      <c r="DA154" s="66"/>
      <c r="DB154" s="66"/>
      <c r="DC154" s="66"/>
      <c r="DD154" s="66"/>
      <c r="DE154" s="66"/>
      <c r="DF154" s="66"/>
      <c r="DG154" s="66"/>
      <c r="DH154" s="66"/>
      <c r="DI154" s="66"/>
      <c r="DJ154" s="66"/>
      <c r="DK154" s="66"/>
      <c r="DL154" s="66"/>
      <c r="DM154" s="66"/>
      <c r="DN154" s="66"/>
      <c r="DO154" s="66"/>
      <c r="DP154" s="66"/>
      <c r="DQ154" s="66"/>
      <c r="DR154" s="66"/>
      <c r="DS154" s="66"/>
      <c r="DT154" s="66"/>
      <c r="DU154" s="66"/>
      <c r="DV154" s="66"/>
      <c r="DW154" s="66"/>
      <c r="DX154" s="66"/>
      <c r="DY154" s="66"/>
      <c r="DZ154" s="66"/>
      <c r="EA154" s="66"/>
      <c r="EB154" s="66"/>
      <c r="EC154" s="66"/>
      <c r="ED154" s="66"/>
      <c r="EE154" s="66"/>
      <c r="EF154" s="66"/>
      <c r="EG154" s="66"/>
      <c r="EH154" s="66"/>
      <c r="EI154" s="66"/>
      <c r="EJ154" s="66"/>
      <c r="EK154" s="66"/>
      <c r="EL154" s="66"/>
      <c r="EM154" s="66"/>
      <c r="EN154" s="66"/>
      <c r="EO154" s="66"/>
      <c r="EP154" s="66"/>
      <c r="EQ154" s="66"/>
      <c r="ER154" s="66"/>
      <c r="ES154" s="66"/>
      <c r="ET154" s="66"/>
      <c r="EU154" s="66"/>
      <c r="EV154" s="66"/>
      <c r="EW154" s="66"/>
      <c r="EX154" s="66"/>
      <c r="EY154" s="66"/>
      <c r="EZ154" s="66"/>
      <c r="FA154" s="66"/>
      <c r="FB154" s="66"/>
      <c r="FC154" s="66"/>
      <c r="FD154" s="66"/>
      <c r="FE154" s="66"/>
      <c r="FF154" s="66"/>
      <c r="FG154" s="66"/>
      <c r="FH154" s="66"/>
      <c r="FI154" s="66"/>
      <c r="FJ154" s="66"/>
      <c r="FK154" s="66"/>
      <c r="FL154" s="66"/>
      <c r="FM154" s="66"/>
      <c r="FN154" s="66"/>
      <c r="FO154" s="66"/>
      <c r="FP154" s="66"/>
      <c r="FQ154" s="66"/>
      <c r="FR154" s="66"/>
      <c r="FS154" s="66"/>
      <c r="FT154" s="66"/>
      <c r="FU154" s="66"/>
      <c r="FV154" s="66"/>
      <c r="FW154" s="66"/>
      <c r="FX154" s="66"/>
      <c r="FY154" s="66"/>
      <c r="FZ154" s="66"/>
    </row>
    <row r="155" spans="28:182" x14ac:dyDescent="0.25"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  <c r="AS155" s="66"/>
      <c r="AT155" s="66"/>
      <c r="AU155" s="66"/>
      <c r="AV155" s="66"/>
      <c r="AW155" s="66"/>
      <c r="AX155" s="66"/>
      <c r="AY155" s="66"/>
      <c r="AZ155" s="66"/>
      <c r="BA155" s="66"/>
      <c r="BB155" s="66"/>
      <c r="BC155" s="66"/>
      <c r="BD155" s="66"/>
      <c r="BE155" s="66"/>
      <c r="BF155" s="66"/>
      <c r="BG155" s="66"/>
      <c r="BH155" s="66"/>
      <c r="BI155" s="66"/>
      <c r="BJ155" s="66"/>
      <c r="BK155" s="66"/>
      <c r="BL155" s="66"/>
      <c r="BM155" s="66"/>
      <c r="BN155" s="66"/>
      <c r="BO155" s="66"/>
      <c r="BP155" s="66"/>
      <c r="BQ155" s="66"/>
      <c r="BR155" s="66"/>
      <c r="BS155" s="66"/>
      <c r="BT155" s="66"/>
      <c r="BU155" s="66"/>
      <c r="BV155" s="66"/>
      <c r="BW155" s="66"/>
      <c r="BX155" s="66"/>
      <c r="BY155" s="66"/>
      <c r="BZ155" s="66"/>
      <c r="CA155" s="66"/>
      <c r="CB155" s="66"/>
      <c r="CC155" s="66"/>
      <c r="CD155" s="66"/>
      <c r="CE155" s="66"/>
      <c r="CF155" s="66"/>
      <c r="CG155" s="66"/>
      <c r="CH155" s="66"/>
      <c r="CI155" s="66"/>
      <c r="CJ155" s="66"/>
      <c r="CK155" s="66"/>
      <c r="CL155" s="66"/>
      <c r="CM155" s="66"/>
      <c r="CN155" s="66"/>
      <c r="CO155" s="66"/>
      <c r="CP155" s="66"/>
      <c r="CQ155" s="66"/>
      <c r="CR155" s="66"/>
      <c r="CS155" s="66"/>
      <c r="CT155" s="66"/>
      <c r="CU155" s="66"/>
      <c r="CV155" s="66"/>
      <c r="CW155" s="66"/>
      <c r="CX155" s="66"/>
      <c r="CY155" s="66"/>
      <c r="CZ155" s="66"/>
      <c r="DA155" s="66"/>
      <c r="DB155" s="66"/>
      <c r="DC155" s="66"/>
      <c r="DD155" s="66"/>
      <c r="DE155" s="66"/>
      <c r="DF155" s="66"/>
      <c r="DG155" s="66"/>
      <c r="DH155" s="66"/>
      <c r="DI155" s="66"/>
      <c r="DJ155" s="66"/>
      <c r="DK155" s="66"/>
      <c r="DL155" s="66"/>
      <c r="DM155" s="66"/>
      <c r="DN155" s="66"/>
      <c r="DO155" s="66"/>
      <c r="DP155" s="66"/>
      <c r="DQ155" s="66"/>
      <c r="DR155" s="66"/>
      <c r="DS155" s="66"/>
      <c r="DT155" s="66"/>
      <c r="DU155" s="66"/>
      <c r="DV155" s="66"/>
      <c r="DW155" s="66"/>
      <c r="DX155" s="66"/>
      <c r="DY155" s="66"/>
      <c r="DZ155" s="66"/>
      <c r="EA155" s="66"/>
      <c r="EB155" s="66"/>
      <c r="EC155" s="66"/>
      <c r="ED155" s="66"/>
      <c r="EE155" s="66"/>
      <c r="EF155" s="66"/>
      <c r="EG155" s="66"/>
      <c r="EH155" s="66"/>
      <c r="EI155" s="66"/>
      <c r="EJ155" s="66"/>
      <c r="EK155" s="66"/>
      <c r="EL155" s="66"/>
      <c r="EM155" s="66"/>
      <c r="EN155" s="66"/>
      <c r="EO155" s="66"/>
      <c r="EP155" s="66"/>
      <c r="EQ155" s="66"/>
      <c r="ER155" s="66"/>
      <c r="ES155" s="66"/>
      <c r="ET155" s="66"/>
      <c r="EU155" s="66"/>
      <c r="EV155" s="66"/>
      <c r="EW155" s="66"/>
      <c r="EX155" s="66"/>
      <c r="EY155" s="66"/>
      <c r="EZ155" s="66"/>
      <c r="FA155" s="66"/>
      <c r="FB155" s="66"/>
      <c r="FC155" s="66"/>
      <c r="FD155" s="66"/>
      <c r="FE155" s="66"/>
      <c r="FF155" s="66"/>
      <c r="FG155" s="66"/>
      <c r="FH155" s="66"/>
      <c r="FI155" s="66"/>
      <c r="FJ155" s="66"/>
      <c r="FK155" s="66"/>
      <c r="FL155" s="66"/>
      <c r="FM155" s="66"/>
      <c r="FN155" s="66"/>
      <c r="FO155" s="66"/>
      <c r="FP155" s="66"/>
      <c r="FQ155" s="66"/>
      <c r="FR155" s="66"/>
      <c r="FS155" s="66"/>
      <c r="FT155" s="66"/>
      <c r="FU155" s="66"/>
      <c r="FV155" s="66"/>
      <c r="FW155" s="66"/>
      <c r="FX155" s="66"/>
      <c r="FY155" s="66"/>
      <c r="FZ155" s="66"/>
    </row>
    <row r="156" spans="28:182" x14ac:dyDescent="0.25"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  <c r="AQ156" s="66"/>
      <c r="AR156" s="66"/>
      <c r="AS156" s="66"/>
      <c r="AT156" s="66"/>
      <c r="AU156" s="66"/>
      <c r="AV156" s="66"/>
      <c r="AW156" s="66"/>
      <c r="AX156" s="66"/>
      <c r="AY156" s="66"/>
      <c r="AZ156" s="66"/>
      <c r="BA156" s="66"/>
      <c r="BB156" s="66"/>
      <c r="BC156" s="66"/>
      <c r="BD156" s="66"/>
      <c r="BE156" s="66"/>
      <c r="BF156" s="66"/>
      <c r="BG156" s="66"/>
      <c r="BH156" s="66"/>
      <c r="BI156" s="66"/>
      <c r="BJ156" s="66"/>
      <c r="BK156" s="66"/>
      <c r="BL156" s="66"/>
      <c r="BM156" s="66"/>
      <c r="BN156" s="66"/>
      <c r="BO156" s="66"/>
      <c r="BP156" s="66"/>
      <c r="BQ156" s="66"/>
      <c r="BR156" s="66"/>
      <c r="BS156" s="66"/>
      <c r="BT156" s="66"/>
      <c r="BU156" s="66"/>
      <c r="BV156" s="66"/>
      <c r="BW156" s="66"/>
      <c r="BX156" s="66"/>
      <c r="BY156" s="66"/>
      <c r="BZ156" s="66"/>
      <c r="CA156" s="66"/>
      <c r="CB156" s="66"/>
      <c r="CC156" s="66"/>
      <c r="CD156" s="66"/>
      <c r="CE156" s="66"/>
      <c r="CF156" s="66"/>
      <c r="CG156" s="66"/>
      <c r="CH156" s="66"/>
      <c r="CI156" s="66"/>
      <c r="CJ156" s="66"/>
      <c r="CK156" s="66"/>
      <c r="CL156" s="66"/>
      <c r="CM156" s="66"/>
      <c r="CN156" s="66"/>
      <c r="CO156" s="66"/>
      <c r="CP156" s="66"/>
      <c r="CQ156" s="66"/>
      <c r="CR156" s="66"/>
      <c r="CS156" s="66"/>
      <c r="CT156" s="66"/>
      <c r="CU156" s="66"/>
      <c r="CV156" s="66"/>
      <c r="CW156" s="66"/>
      <c r="CX156" s="66"/>
      <c r="CY156" s="66"/>
      <c r="CZ156" s="66"/>
      <c r="DA156" s="66"/>
      <c r="DB156" s="66"/>
      <c r="DC156" s="66"/>
      <c r="DD156" s="66"/>
      <c r="DE156" s="66"/>
      <c r="DF156" s="66"/>
      <c r="DG156" s="66"/>
      <c r="DH156" s="66"/>
      <c r="DI156" s="66"/>
      <c r="DJ156" s="66"/>
      <c r="DK156" s="66"/>
      <c r="DL156" s="66"/>
      <c r="DM156" s="66"/>
      <c r="DN156" s="66"/>
      <c r="DO156" s="66"/>
      <c r="DP156" s="66"/>
      <c r="DQ156" s="66"/>
      <c r="DR156" s="66"/>
      <c r="DS156" s="66"/>
      <c r="DT156" s="66"/>
      <c r="DU156" s="66"/>
      <c r="DV156" s="66"/>
      <c r="DW156" s="66"/>
      <c r="DX156" s="66"/>
      <c r="DY156" s="66"/>
      <c r="DZ156" s="66"/>
      <c r="EA156" s="66"/>
      <c r="EB156" s="66"/>
      <c r="EC156" s="66"/>
      <c r="ED156" s="66"/>
      <c r="EE156" s="66"/>
      <c r="EF156" s="66"/>
      <c r="EG156" s="66"/>
      <c r="EH156" s="66"/>
      <c r="EI156" s="66"/>
      <c r="EJ156" s="66"/>
      <c r="EK156" s="66"/>
      <c r="EL156" s="66"/>
      <c r="EM156" s="66"/>
      <c r="EN156" s="66"/>
      <c r="EO156" s="66"/>
      <c r="EP156" s="66"/>
      <c r="EQ156" s="66"/>
      <c r="ER156" s="66"/>
      <c r="ES156" s="66"/>
      <c r="ET156" s="66"/>
      <c r="EU156" s="66"/>
      <c r="EV156" s="66"/>
      <c r="EW156" s="66"/>
      <c r="EX156" s="66"/>
      <c r="EY156" s="66"/>
      <c r="EZ156" s="66"/>
      <c r="FA156" s="66"/>
      <c r="FB156" s="66"/>
      <c r="FC156" s="66"/>
      <c r="FD156" s="66"/>
      <c r="FE156" s="66"/>
      <c r="FF156" s="66"/>
      <c r="FG156" s="66"/>
      <c r="FH156" s="66"/>
      <c r="FI156" s="66"/>
      <c r="FJ156" s="66"/>
      <c r="FK156" s="66"/>
      <c r="FL156" s="66"/>
      <c r="FM156" s="66"/>
      <c r="FN156" s="66"/>
      <c r="FO156" s="66"/>
      <c r="FP156" s="66"/>
      <c r="FQ156" s="66"/>
      <c r="FR156" s="66"/>
      <c r="FS156" s="66"/>
      <c r="FT156" s="66"/>
      <c r="FU156" s="66"/>
      <c r="FV156" s="66"/>
      <c r="FW156" s="66"/>
      <c r="FX156" s="66"/>
      <c r="FY156" s="66"/>
      <c r="FZ156" s="66"/>
    </row>
    <row r="157" spans="28:182" x14ac:dyDescent="0.25"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  <c r="DQ157" s="66"/>
      <c r="DR157" s="66"/>
      <c r="DS157" s="66"/>
      <c r="DT157" s="66"/>
      <c r="DU157" s="66"/>
      <c r="DV157" s="66"/>
      <c r="DW157" s="66"/>
      <c r="DX157" s="66"/>
      <c r="DY157" s="66"/>
      <c r="DZ157" s="66"/>
      <c r="EA157" s="66"/>
      <c r="EB157" s="66"/>
      <c r="EC157" s="66"/>
      <c r="ED157" s="66"/>
      <c r="EE157" s="66"/>
      <c r="EF157" s="66"/>
      <c r="EG157" s="66"/>
      <c r="EH157" s="66"/>
      <c r="EI157" s="66"/>
      <c r="EJ157" s="66"/>
      <c r="EK157" s="66"/>
      <c r="EL157" s="66"/>
      <c r="EM157" s="66"/>
      <c r="EN157" s="66"/>
      <c r="EO157" s="66"/>
      <c r="EP157" s="66"/>
      <c r="EQ157" s="66"/>
      <c r="ER157" s="66"/>
      <c r="ES157" s="66"/>
      <c r="ET157" s="66"/>
      <c r="EU157" s="66"/>
      <c r="EV157" s="66"/>
      <c r="EW157" s="66"/>
      <c r="EX157" s="66"/>
      <c r="EY157" s="66"/>
      <c r="EZ157" s="66"/>
      <c r="FA157" s="66"/>
      <c r="FB157" s="66"/>
      <c r="FC157" s="66"/>
      <c r="FD157" s="66"/>
      <c r="FE157" s="66"/>
      <c r="FF157" s="66"/>
      <c r="FG157" s="66"/>
      <c r="FH157" s="66"/>
      <c r="FI157" s="66"/>
      <c r="FJ157" s="66"/>
      <c r="FK157" s="66"/>
      <c r="FL157" s="66"/>
      <c r="FM157" s="66"/>
      <c r="FN157" s="66"/>
      <c r="FO157" s="66"/>
      <c r="FP157" s="66"/>
      <c r="FQ157" s="66"/>
      <c r="FR157" s="66"/>
      <c r="FS157" s="66"/>
      <c r="FT157" s="66"/>
      <c r="FU157" s="66"/>
      <c r="FV157" s="66"/>
      <c r="FW157" s="66"/>
      <c r="FX157" s="66"/>
      <c r="FY157" s="66"/>
      <c r="FZ157" s="66"/>
    </row>
    <row r="158" spans="28:182" x14ac:dyDescent="0.25"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  <c r="AS158" s="66"/>
      <c r="AT158" s="66"/>
      <c r="AU158" s="66"/>
      <c r="AV158" s="66"/>
      <c r="AW158" s="66"/>
      <c r="AX158" s="66"/>
      <c r="AY158" s="66"/>
      <c r="AZ158" s="66"/>
      <c r="BA158" s="66"/>
      <c r="BB158" s="66"/>
      <c r="BC158" s="66"/>
      <c r="BD158" s="66"/>
      <c r="BE158" s="66"/>
      <c r="BF158" s="66"/>
      <c r="BG158" s="66"/>
      <c r="BH158" s="66"/>
      <c r="BI158" s="66"/>
      <c r="BJ158" s="66"/>
      <c r="BK158" s="66"/>
      <c r="BL158" s="66"/>
      <c r="BM158" s="66"/>
      <c r="BN158" s="66"/>
      <c r="BO158" s="66"/>
      <c r="BP158" s="66"/>
      <c r="BQ158" s="66"/>
      <c r="BR158" s="66"/>
      <c r="BS158" s="66"/>
      <c r="BT158" s="66"/>
      <c r="BU158" s="66"/>
      <c r="BV158" s="66"/>
      <c r="BW158" s="66"/>
      <c r="BX158" s="66"/>
      <c r="BY158" s="66"/>
      <c r="BZ158" s="66"/>
      <c r="CA158" s="66"/>
      <c r="CB158" s="66"/>
      <c r="CC158" s="66"/>
      <c r="CD158" s="66"/>
      <c r="CE158" s="66"/>
      <c r="CF158" s="66"/>
      <c r="CG158" s="66"/>
      <c r="CH158" s="66"/>
      <c r="CI158" s="66"/>
      <c r="CJ158" s="66"/>
      <c r="CK158" s="66"/>
      <c r="CL158" s="66"/>
      <c r="CM158" s="66"/>
      <c r="CN158" s="66"/>
      <c r="CO158" s="66"/>
      <c r="CP158" s="66"/>
      <c r="CQ158" s="66"/>
      <c r="CR158" s="66"/>
      <c r="CS158" s="66"/>
      <c r="CT158" s="66"/>
      <c r="CU158" s="66"/>
      <c r="CV158" s="66"/>
      <c r="CW158" s="66"/>
      <c r="CX158" s="66"/>
      <c r="CY158" s="66"/>
      <c r="CZ158" s="66"/>
      <c r="DA158" s="66"/>
      <c r="DB158" s="66"/>
      <c r="DC158" s="66"/>
      <c r="DD158" s="66"/>
      <c r="DE158" s="66"/>
      <c r="DF158" s="66"/>
      <c r="DG158" s="66"/>
      <c r="DH158" s="66"/>
      <c r="DI158" s="66"/>
      <c r="DJ158" s="66"/>
      <c r="DK158" s="66"/>
      <c r="DL158" s="66"/>
      <c r="DM158" s="66"/>
      <c r="DN158" s="66"/>
      <c r="DO158" s="66"/>
      <c r="DP158" s="66"/>
      <c r="DQ158" s="66"/>
      <c r="DR158" s="66"/>
      <c r="DS158" s="66"/>
      <c r="DT158" s="66"/>
      <c r="DU158" s="66"/>
      <c r="DV158" s="66"/>
      <c r="DW158" s="66"/>
      <c r="DX158" s="66"/>
      <c r="DY158" s="66"/>
      <c r="DZ158" s="66"/>
      <c r="EA158" s="66"/>
      <c r="EB158" s="66"/>
      <c r="EC158" s="66"/>
      <c r="ED158" s="66"/>
      <c r="EE158" s="66"/>
      <c r="EF158" s="66"/>
      <c r="EG158" s="66"/>
      <c r="EH158" s="66"/>
      <c r="EI158" s="66"/>
      <c r="EJ158" s="66"/>
      <c r="EK158" s="66"/>
      <c r="EL158" s="66"/>
      <c r="EM158" s="66"/>
      <c r="EN158" s="66"/>
      <c r="EO158" s="66"/>
      <c r="EP158" s="66"/>
      <c r="EQ158" s="66"/>
      <c r="ER158" s="66"/>
      <c r="ES158" s="66"/>
      <c r="ET158" s="66"/>
      <c r="EU158" s="66"/>
      <c r="EV158" s="66"/>
      <c r="EW158" s="66"/>
      <c r="EX158" s="66"/>
      <c r="EY158" s="66"/>
      <c r="EZ158" s="66"/>
      <c r="FA158" s="66"/>
      <c r="FB158" s="66"/>
      <c r="FC158" s="66"/>
      <c r="FD158" s="66"/>
      <c r="FE158" s="66"/>
      <c r="FF158" s="66"/>
      <c r="FG158" s="66"/>
      <c r="FH158" s="66"/>
      <c r="FI158" s="66"/>
      <c r="FJ158" s="66"/>
      <c r="FK158" s="66"/>
      <c r="FL158" s="66"/>
      <c r="FM158" s="66"/>
      <c r="FN158" s="66"/>
      <c r="FO158" s="66"/>
      <c r="FP158" s="66"/>
      <c r="FQ158" s="66"/>
      <c r="FR158" s="66"/>
      <c r="FS158" s="66"/>
      <c r="FT158" s="66"/>
      <c r="FU158" s="66"/>
      <c r="FV158" s="66"/>
      <c r="FW158" s="66"/>
      <c r="FX158" s="66"/>
      <c r="FY158" s="66"/>
      <c r="FZ158" s="66"/>
    </row>
    <row r="159" spans="28:182" x14ac:dyDescent="0.25"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  <c r="AS159" s="66"/>
      <c r="AT159" s="66"/>
      <c r="AU159" s="66"/>
      <c r="AV159" s="66"/>
      <c r="AW159" s="66"/>
      <c r="AX159" s="66"/>
      <c r="AY159" s="66"/>
      <c r="AZ159" s="66"/>
      <c r="BA159" s="66"/>
      <c r="BB159" s="66"/>
      <c r="BC159" s="66"/>
      <c r="BD159" s="66"/>
      <c r="BE159" s="66"/>
      <c r="BF159" s="66"/>
      <c r="BG159" s="66"/>
      <c r="BH159" s="66"/>
      <c r="BI159" s="66"/>
      <c r="BJ159" s="66"/>
      <c r="BK159" s="66"/>
      <c r="BL159" s="66"/>
      <c r="BM159" s="66"/>
      <c r="BN159" s="66"/>
      <c r="BO159" s="66"/>
      <c r="BP159" s="66"/>
      <c r="BQ159" s="66"/>
      <c r="BR159" s="66"/>
      <c r="BS159" s="66"/>
      <c r="BT159" s="66"/>
      <c r="BU159" s="66"/>
      <c r="BV159" s="66"/>
      <c r="BW159" s="66"/>
      <c r="BX159" s="66"/>
      <c r="BY159" s="66"/>
      <c r="BZ159" s="66"/>
      <c r="CA159" s="66"/>
      <c r="CB159" s="66"/>
      <c r="CC159" s="66"/>
      <c r="CD159" s="66"/>
      <c r="CE159" s="66"/>
      <c r="CF159" s="66"/>
      <c r="CG159" s="66"/>
      <c r="CH159" s="66"/>
      <c r="CI159" s="66"/>
      <c r="CJ159" s="66"/>
      <c r="CK159" s="66"/>
      <c r="CL159" s="66"/>
      <c r="CM159" s="66"/>
      <c r="CN159" s="66"/>
      <c r="CO159" s="66"/>
      <c r="CP159" s="66"/>
      <c r="CQ159" s="66"/>
      <c r="CR159" s="66"/>
      <c r="CS159" s="66"/>
      <c r="CT159" s="66"/>
      <c r="CU159" s="66"/>
      <c r="CV159" s="66"/>
      <c r="CW159" s="66"/>
      <c r="CX159" s="66"/>
      <c r="CY159" s="66"/>
      <c r="CZ159" s="66"/>
      <c r="DA159" s="66"/>
      <c r="DB159" s="66"/>
      <c r="DC159" s="66"/>
      <c r="DD159" s="66"/>
      <c r="DE159" s="66"/>
      <c r="DF159" s="66"/>
      <c r="DG159" s="66"/>
      <c r="DH159" s="66"/>
      <c r="DI159" s="66"/>
      <c r="DJ159" s="66"/>
      <c r="DK159" s="66"/>
      <c r="DL159" s="66"/>
      <c r="DM159" s="66"/>
      <c r="DN159" s="66"/>
      <c r="DO159" s="66"/>
      <c r="DP159" s="66"/>
      <c r="DQ159" s="66"/>
      <c r="DR159" s="66"/>
      <c r="DS159" s="66"/>
      <c r="DT159" s="66"/>
      <c r="DU159" s="66"/>
      <c r="DV159" s="66"/>
      <c r="DW159" s="66"/>
      <c r="DX159" s="66"/>
      <c r="DY159" s="66"/>
      <c r="DZ159" s="66"/>
      <c r="EA159" s="66"/>
      <c r="EB159" s="66"/>
      <c r="EC159" s="66"/>
      <c r="ED159" s="66"/>
      <c r="EE159" s="66"/>
      <c r="EF159" s="66"/>
      <c r="EG159" s="66"/>
      <c r="EH159" s="66"/>
      <c r="EI159" s="66"/>
      <c r="EJ159" s="66"/>
      <c r="EK159" s="66"/>
      <c r="EL159" s="66"/>
      <c r="EM159" s="66"/>
      <c r="EN159" s="66"/>
      <c r="EO159" s="66"/>
      <c r="EP159" s="66"/>
      <c r="EQ159" s="66"/>
      <c r="ER159" s="66"/>
      <c r="ES159" s="66"/>
      <c r="ET159" s="66"/>
      <c r="EU159" s="66"/>
      <c r="EV159" s="66"/>
      <c r="EW159" s="66"/>
      <c r="EX159" s="66"/>
      <c r="EY159" s="66"/>
      <c r="EZ159" s="66"/>
      <c r="FA159" s="66"/>
      <c r="FB159" s="66"/>
      <c r="FC159" s="66"/>
      <c r="FD159" s="66"/>
      <c r="FE159" s="66"/>
      <c r="FF159" s="66"/>
      <c r="FG159" s="66"/>
      <c r="FH159" s="66"/>
      <c r="FI159" s="66"/>
      <c r="FJ159" s="66"/>
      <c r="FK159" s="66"/>
      <c r="FL159" s="66"/>
      <c r="FM159" s="66"/>
      <c r="FN159" s="66"/>
      <c r="FO159" s="66"/>
      <c r="FP159" s="66"/>
      <c r="FQ159" s="66"/>
      <c r="FR159" s="66"/>
      <c r="FS159" s="66"/>
      <c r="FT159" s="66"/>
      <c r="FU159" s="66"/>
      <c r="FV159" s="66"/>
      <c r="FW159" s="66"/>
      <c r="FX159" s="66"/>
      <c r="FY159" s="66"/>
      <c r="FZ159" s="66"/>
    </row>
    <row r="160" spans="28:182" x14ac:dyDescent="0.25">
      <c r="AB160" s="66"/>
      <c r="AC160" s="66"/>
      <c r="AD160" s="66"/>
      <c r="AE160" s="66"/>
      <c r="AF160" s="66"/>
      <c r="AG160" s="66"/>
      <c r="AH160" s="66"/>
      <c r="AI160" s="66"/>
      <c r="AJ160" s="66"/>
      <c r="AK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66"/>
      <c r="AV160" s="66"/>
      <c r="AW160" s="66"/>
      <c r="AX160" s="66"/>
      <c r="AY160" s="66"/>
      <c r="AZ160" s="66"/>
      <c r="BA160" s="66"/>
      <c r="BB160" s="66"/>
      <c r="BC160" s="66"/>
      <c r="BD160" s="66"/>
      <c r="BE160" s="66"/>
      <c r="BF160" s="66"/>
      <c r="BG160" s="66"/>
      <c r="BH160" s="66"/>
      <c r="BI160" s="66"/>
      <c r="BJ160" s="66"/>
      <c r="BK160" s="66"/>
      <c r="BL160" s="66"/>
      <c r="BM160" s="66"/>
      <c r="BN160" s="66"/>
      <c r="BO160" s="66"/>
      <c r="BP160" s="66"/>
      <c r="BQ160" s="66"/>
      <c r="BR160" s="66"/>
      <c r="BS160" s="66"/>
      <c r="BT160" s="66"/>
      <c r="BU160" s="66"/>
      <c r="BV160" s="66"/>
      <c r="BW160" s="66"/>
      <c r="BX160" s="66"/>
      <c r="BY160" s="66"/>
      <c r="BZ160" s="66"/>
      <c r="CA160" s="66"/>
      <c r="CB160" s="66"/>
      <c r="CC160" s="66"/>
      <c r="CD160" s="66"/>
      <c r="CE160" s="66"/>
      <c r="CF160" s="66"/>
      <c r="CG160" s="66"/>
      <c r="CH160" s="66"/>
      <c r="CI160" s="66"/>
      <c r="CJ160" s="66"/>
      <c r="CK160" s="66"/>
      <c r="CL160" s="66"/>
      <c r="CM160" s="66"/>
      <c r="CN160" s="66"/>
      <c r="CO160" s="66"/>
      <c r="CP160" s="66"/>
      <c r="CQ160" s="66"/>
      <c r="CR160" s="66"/>
      <c r="CS160" s="66"/>
      <c r="CT160" s="66"/>
      <c r="CU160" s="66"/>
      <c r="CV160" s="66"/>
      <c r="CW160" s="66"/>
      <c r="CX160" s="66"/>
      <c r="CY160" s="66"/>
      <c r="CZ160" s="66"/>
      <c r="DA160" s="66"/>
      <c r="DB160" s="66"/>
      <c r="DC160" s="66"/>
      <c r="DD160" s="66"/>
      <c r="DE160" s="66"/>
      <c r="DF160" s="66"/>
      <c r="DG160" s="66"/>
      <c r="DH160" s="66"/>
      <c r="DI160" s="66"/>
      <c r="DJ160" s="66"/>
      <c r="DK160" s="66"/>
      <c r="DL160" s="66"/>
      <c r="DM160" s="66"/>
      <c r="DN160" s="66"/>
      <c r="DO160" s="66"/>
      <c r="DP160" s="66"/>
      <c r="DQ160" s="66"/>
      <c r="DR160" s="66"/>
      <c r="DS160" s="66"/>
      <c r="DT160" s="66"/>
      <c r="DU160" s="66"/>
      <c r="DV160" s="66"/>
      <c r="DW160" s="66"/>
      <c r="DX160" s="66"/>
      <c r="DY160" s="66"/>
      <c r="DZ160" s="66"/>
      <c r="EA160" s="66"/>
      <c r="EB160" s="66"/>
      <c r="EC160" s="66"/>
      <c r="ED160" s="66"/>
      <c r="EE160" s="66"/>
      <c r="EF160" s="66"/>
      <c r="EG160" s="66"/>
      <c r="EH160" s="66"/>
      <c r="EI160" s="66"/>
      <c r="EJ160" s="66"/>
      <c r="EK160" s="66"/>
      <c r="EL160" s="66"/>
      <c r="EM160" s="66"/>
      <c r="EN160" s="66"/>
      <c r="EO160" s="66"/>
      <c r="EP160" s="66"/>
      <c r="EQ160" s="66"/>
      <c r="ER160" s="66"/>
      <c r="ES160" s="66"/>
      <c r="ET160" s="66"/>
      <c r="EU160" s="66"/>
      <c r="EV160" s="66"/>
      <c r="EW160" s="66"/>
      <c r="EX160" s="66"/>
      <c r="EY160" s="66"/>
      <c r="EZ160" s="66"/>
      <c r="FA160" s="66"/>
      <c r="FB160" s="66"/>
      <c r="FC160" s="66"/>
      <c r="FD160" s="66"/>
      <c r="FE160" s="66"/>
      <c r="FF160" s="66"/>
      <c r="FG160" s="66"/>
      <c r="FH160" s="66"/>
      <c r="FI160" s="66"/>
      <c r="FJ160" s="66"/>
      <c r="FK160" s="66"/>
      <c r="FL160" s="66"/>
      <c r="FM160" s="66"/>
      <c r="FN160" s="66"/>
      <c r="FO160" s="66"/>
      <c r="FP160" s="66"/>
      <c r="FQ160" s="66"/>
      <c r="FR160" s="66"/>
      <c r="FS160" s="66"/>
      <c r="FT160" s="66"/>
      <c r="FU160" s="66"/>
      <c r="FV160" s="66"/>
      <c r="FW160" s="66"/>
      <c r="FX160" s="66"/>
      <c r="FY160" s="66"/>
      <c r="FZ160" s="66"/>
    </row>
    <row r="161" spans="28:182" x14ac:dyDescent="0.25"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  <c r="BA161" s="66"/>
      <c r="BB161" s="66"/>
      <c r="BC161" s="66"/>
      <c r="BD161" s="66"/>
      <c r="BE161" s="66"/>
      <c r="BF161" s="66"/>
      <c r="BG161" s="66"/>
      <c r="BH161" s="66"/>
      <c r="BI161" s="66"/>
      <c r="BJ161" s="66"/>
      <c r="BK161" s="66"/>
      <c r="BL161" s="66"/>
      <c r="BM161" s="66"/>
      <c r="BN161" s="66"/>
      <c r="BO161" s="66"/>
      <c r="BP161" s="66"/>
      <c r="BQ161" s="66"/>
      <c r="BR161" s="66"/>
      <c r="BS161" s="66"/>
      <c r="BT161" s="66"/>
      <c r="BU161" s="66"/>
      <c r="BV161" s="66"/>
      <c r="BW161" s="66"/>
      <c r="BX161" s="66"/>
      <c r="BY161" s="66"/>
      <c r="BZ161" s="66"/>
      <c r="CA161" s="66"/>
      <c r="CB161" s="66"/>
      <c r="CC161" s="66"/>
      <c r="CD161" s="66"/>
      <c r="CE161" s="66"/>
      <c r="CF161" s="66"/>
      <c r="CG161" s="66"/>
      <c r="CH161" s="66"/>
      <c r="CI161" s="66"/>
      <c r="CJ161" s="66"/>
      <c r="CK161" s="66"/>
      <c r="CL161" s="66"/>
      <c r="CM161" s="66"/>
      <c r="CN161" s="66"/>
      <c r="CO161" s="66"/>
      <c r="CP161" s="66"/>
      <c r="CQ161" s="66"/>
      <c r="CR161" s="66"/>
      <c r="CS161" s="66"/>
      <c r="CT161" s="66"/>
      <c r="CU161" s="66"/>
      <c r="CV161" s="66"/>
      <c r="CW161" s="66"/>
      <c r="CX161" s="66"/>
      <c r="CY161" s="66"/>
      <c r="CZ161" s="66"/>
      <c r="DA161" s="66"/>
      <c r="DB161" s="66"/>
      <c r="DC161" s="66"/>
      <c r="DD161" s="66"/>
      <c r="DE161" s="66"/>
      <c r="DF161" s="66"/>
      <c r="DG161" s="66"/>
      <c r="DH161" s="66"/>
      <c r="DI161" s="66"/>
      <c r="DJ161" s="66"/>
      <c r="DK161" s="66"/>
      <c r="DL161" s="66"/>
      <c r="DM161" s="66"/>
      <c r="DN161" s="66"/>
      <c r="DO161" s="66"/>
      <c r="DP161" s="66"/>
      <c r="DQ161" s="66"/>
      <c r="DR161" s="66"/>
      <c r="DS161" s="66"/>
      <c r="DT161" s="66"/>
      <c r="DU161" s="66"/>
      <c r="DV161" s="66"/>
      <c r="DW161" s="66"/>
      <c r="DX161" s="66"/>
      <c r="DY161" s="66"/>
      <c r="DZ161" s="66"/>
      <c r="EA161" s="66"/>
      <c r="EB161" s="66"/>
      <c r="EC161" s="66"/>
      <c r="ED161" s="66"/>
      <c r="EE161" s="66"/>
      <c r="EF161" s="66"/>
      <c r="EG161" s="66"/>
      <c r="EH161" s="66"/>
      <c r="EI161" s="66"/>
      <c r="EJ161" s="66"/>
      <c r="EK161" s="66"/>
      <c r="EL161" s="66"/>
      <c r="EM161" s="66"/>
      <c r="EN161" s="66"/>
      <c r="EO161" s="66"/>
      <c r="EP161" s="66"/>
      <c r="EQ161" s="66"/>
      <c r="ER161" s="66"/>
      <c r="ES161" s="66"/>
      <c r="ET161" s="66"/>
      <c r="EU161" s="66"/>
      <c r="EV161" s="66"/>
      <c r="EW161" s="66"/>
      <c r="EX161" s="66"/>
      <c r="EY161" s="66"/>
      <c r="EZ161" s="66"/>
      <c r="FA161" s="66"/>
      <c r="FB161" s="66"/>
      <c r="FC161" s="66"/>
      <c r="FD161" s="66"/>
      <c r="FE161" s="66"/>
      <c r="FF161" s="66"/>
      <c r="FG161" s="66"/>
      <c r="FH161" s="66"/>
      <c r="FI161" s="66"/>
      <c r="FJ161" s="66"/>
      <c r="FK161" s="66"/>
      <c r="FL161" s="66"/>
      <c r="FM161" s="66"/>
      <c r="FN161" s="66"/>
      <c r="FO161" s="66"/>
      <c r="FP161" s="66"/>
      <c r="FQ161" s="66"/>
      <c r="FR161" s="66"/>
      <c r="FS161" s="66"/>
      <c r="FT161" s="66"/>
      <c r="FU161" s="66"/>
      <c r="FV161" s="66"/>
      <c r="FW161" s="66"/>
      <c r="FX161" s="66"/>
      <c r="FY161" s="66"/>
      <c r="FZ161" s="66"/>
    </row>
    <row r="162" spans="28:182" x14ac:dyDescent="0.25">
      <c r="AB162" s="66"/>
      <c r="AC162" s="66"/>
      <c r="AD162" s="66"/>
      <c r="AE162" s="66"/>
      <c r="AF162" s="66"/>
      <c r="AG162" s="66"/>
      <c r="AH162" s="66"/>
      <c r="AI162" s="66"/>
      <c r="AJ162" s="66"/>
      <c r="AK162" s="66"/>
      <c r="AL162" s="66"/>
      <c r="AM162" s="66"/>
      <c r="AN162" s="66"/>
      <c r="AO162" s="66"/>
      <c r="AP162" s="66"/>
      <c r="AQ162" s="66"/>
      <c r="AR162" s="66"/>
      <c r="AS162" s="66"/>
      <c r="AT162" s="66"/>
      <c r="AU162" s="66"/>
      <c r="AV162" s="66"/>
      <c r="AW162" s="66"/>
      <c r="AX162" s="66"/>
      <c r="AY162" s="66"/>
      <c r="AZ162" s="66"/>
      <c r="BA162" s="66"/>
      <c r="BB162" s="66"/>
      <c r="BC162" s="66"/>
      <c r="BD162" s="66"/>
      <c r="BE162" s="66"/>
      <c r="BF162" s="66"/>
      <c r="BG162" s="66"/>
      <c r="BH162" s="66"/>
      <c r="BI162" s="66"/>
      <c r="BJ162" s="66"/>
      <c r="BK162" s="66"/>
      <c r="BL162" s="66"/>
      <c r="BM162" s="66"/>
      <c r="BN162" s="66"/>
      <c r="BO162" s="66"/>
      <c r="BP162" s="66"/>
      <c r="BQ162" s="66"/>
      <c r="BR162" s="66"/>
      <c r="BS162" s="66"/>
      <c r="BT162" s="66"/>
      <c r="BU162" s="66"/>
      <c r="BV162" s="66"/>
      <c r="BW162" s="66"/>
      <c r="BX162" s="66"/>
      <c r="BY162" s="66"/>
      <c r="BZ162" s="66"/>
      <c r="CA162" s="66"/>
      <c r="CB162" s="66"/>
      <c r="CC162" s="66"/>
      <c r="CD162" s="66"/>
      <c r="CE162" s="66"/>
      <c r="CF162" s="66"/>
      <c r="CG162" s="66"/>
      <c r="CH162" s="66"/>
      <c r="CI162" s="66"/>
      <c r="CJ162" s="66"/>
      <c r="CK162" s="66"/>
      <c r="CL162" s="66"/>
      <c r="CM162" s="66"/>
      <c r="CN162" s="66"/>
      <c r="CO162" s="66"/>
      <c r="CP162" s="66"/>
      <c r="CQ162" s="66"/>
      <c r="CR162" s="66"/>
      <c r="CS162" s="66"/>
      <c r="CT162" s="66"/>
      <c r="CU162" s="66"/>
      <c r="CV162" s="66"/>
      <c r="CW162" s="66"/>
      <c r="CX162" s="66"/>
      <c r="CY162" s="66"/>
      <c r="CZ162" s="66"/>
      <c r="DA162" s="66"/>
      <c r="DB162" s="66"/>
      <c r="DC162" s="66"/>
      <c r="DD162" s="66"/>
      <c r="DE162" s="66"/>
      <c r="DF162" s="66"/>
      <c r="DG162" s="66"/>
      <c r="DH162" s="66"/>
      <c r="DI162" s="66"/>
      <c r="DJ162" s="66"/>
      <c r="DK162" s="66"/>
      <c r="DL162" s="66"/>
      <c r="DM162" s="66"/>
      <c r="DN162" s="66"/>
      <c r="DO162" s="66"/>
      <c r="DP162" s="66"/>
      <c r="DQ162" s="66"/>
      <c r="DR162" s="66"/>
      <c r="DS162" s="66"/>
      <c r="DT162" s="66"/>
      <c r="DU162" s="66"/>
      <c r="DV162" s="66"/>
      <c r="DW162" s="66"/>
      <c r="DX162" s="66"/>
      <c r="DY162" s="66"/>
      <c r="DZ162" s="66"/>
      <c r="EA162" s="66"/>
      <c r="EB162" s="66"/>
      <c r="EC162" s="66"/>
      <c r="ED162" s="66"/>
      <c r="EE162" s="66"/>
      <c r="EF162" s="66"/>
      <c r="EG162" s="66"/>
      <c r="EH162" s="66"/>
      <c r="EI162" s="66"/>
      <c r="EJ162" s="66"/>
      <c r="EK162" s="66"/>
      <c r="EL162" s="66"/>
      <c r="EM162" s="66"/>
      <c r="EN162" s="66"/>
      <c r="EO162" s="66"/>
      <c r="EP162" s="66"/>
      <c r="EQ162" s="66"/>
      <c r="ER162" s="66"/>
      <c r="ES162" s="66"/>
      <c r="ET162" s="66"/>
      <c r="EU162" s="66"/>
      <c r="EV162" s="66"/>
      <c r="EW162" s="66"/>
      <c r="EX162" s="66"/>
      <c r="EY162" s="66"/>
      <c r="EZ162" s="66"/>
      <c r="FA162" s="66"/>
      <c r="FB162" s="66"/>
      <c r="FC162" s="66"/>
      <c r="FD162" s="66"/>
      <c r="FE162" s="66"/>
      <c r="FF162" s="66"/>
      <c r="FG162" s="66"/>
      <c r="FH162" s="66"/>
      <c r="FI162" s="66"/>
      <c r="FJ162" s="66"/>
      <c r="FK162" s="66"/>
      <c r="FL162" s="66"/>
      <c r="FM162" s="66"/>
      <c r="FN162" s="66"/>
      <c r="FO162" s="66"/>
      <c r="FP162" s="66"/>
      <c r="FQ162" s="66"/>
      <c r="FR162" s="66"/>
      <c r="FS162" s="66"/>
      <c r="FT162" s="66"/>
      <c r="FU162" s="66"/>
      <c r="FV162" s="66"/>
      <c r="FW162" s="66"/>
      <c r="FX162" s="66"/>
      <c r="FY162" s="66"/>
      <c r="FZ162" s="66"/>
    </row>
    <row r="163" spans="28:182" x14ac:dyDescent="0.25"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  <c r="AS163" s="66"/>
      <c r="AT163" s="66"/>
      <c r="AU163" s="66"/>
      <c r="AV163" s="66"/>
      <c r="AW163" s="66"/>
      <c r="AX163" s="66"/>
      <c r="AY163" s="66"/>
      <c r="AZ163" s="66"/>
      <c r="BA163" s="66"/>
      <c r="BB163" s="66"/>
      <c r="BC163" s="66"/>
      <c r="BD163" s="66"/>
      <c r="BE163" s="66"/>
      <c r="BF163" s="66"/>
      <c r="BG163" s="66"/>
      <c r="BH163" s="66"/>
      <c r="BI163" s="66"/>
      <c r="BJ163" s="66"/>
      <c r="BK163" s="66"/>
      <c r="BL163" s="66"/>
      <c r="BM163" s="66"/>
      <c r="BN163" s="66"/>
      <c r="BO163" s="66"/>
      <c r="BP163" s="66"/>
      <c r="BQ163" s="66"/>
      <c r="BR163" s="66"/>
      <c r="BS163" s="66"/>
      <c r="BT163" s="66"/>
      <c r="BU163" s="66"/>
      <c r="BV163" s="66"/>
      <c r="BW163" s="66"/>
      <c r="BX163" s="66"/>
      <c r="BY163" s="66"/>
      <c r="BZ163" s="66"/>
      <c r="CA163" s="66"/>
      <c r="CB163" s="66"/>
      <c r="CC163" s="66"/>
      <c r="CD163" s="66"/>
      <c r="CE163" s="66"/>
      <c r="CF163" s="66"/>
      <c r="CG163" s="66"/>
      <c r="CH163" s="66"/>
      <c r="CI163" s="66"/>
      <c r="CJ163" s="66"/>
      <c r="CK163" s="66"/>
      <c r="CL163" s="66"/>
      <c r="CM163" s="66"/>
      <c r="CN163" s="66"/>
      <c r="CO163" s="66"/>
      <c r="CP163" s="66"/>
      <c r="CQ163" s="66"/>
      <c r="CR163" s="66"/>
      <c r="CS163" s="66"/>
      <c r="CT163" s="66"/>
      <c r="CU163" s="66"/>
      <c r="CV163" s="66"/>
      <c r="CW163" s="66"/>
      <c r="CX163" s="66"/>
      <c r="CY163" s="66"/>
      <c r="CZ163" s="66"/>
      <c r="DA163" s="66"/>
      <c r="DB163" s="66"/>
      <c r="DC163" s="66"/>
      <c r="DD163" s="66"/>
      <c r="DE163" s="66"/>
      <c r="DF163" s="66"/>
      <c r="DG163" s="66"/>
      <c r="DH163" s="66"/>
      <c r="DI163" s="66"/>
      <c r="DJ163" s="66"/>
      <c r="DK163" s="66"/>
      <c r="DL163" s="66"/>
      <c r="DM163" s="66"/>
      <c r="DN163" s="66"/>
      <c r="DO163" s="66"/>
      <c r="DP163" s="66"/>
      <c r="DQ163" s="66"/>
      <c r="DR163" s="66"/>
      <c r="DS163" s="66"/>
      <c r="DT163" s="66"/>
      <c r="DU163" s="66"/>
      <c r="DV163" s="66"/>
      <c r="DW163" s="66"/>
      <c r="DX163" s="66"/>
      <c r="DY163" s="66"/>
      <c r="DZ163" s="66"/>
      <c r="EA163" s="66"/>
      <c r="EB163" s="66"/>
      <c r="EC163" s="66"/>
      <c r="ED163" s="66"/>
      <c r="EE163" s="66"/>
      <c r="EF163" s="66"/>
      <c r="EG163" s="66"/>
      <c r="EH163" s="66"/>
      <c r="EI163" s="66"/>
      <c r="EJ163" s="66"/>
      <c r="EK163" s="66"/>
      <c r="EL163" s="66"/>
      <c r="EM163" s="66"/>
      <c r="EN163" s="66"/>
      <c r="EO163" s="66"/>
      <c r="EP163" s="66"/>
      <c r="EQ163" s="66"/>
      <c r="ER163" s="66"/>
      <c r="ES163" s="66"/>
      <c r="ET163" s="66"/>
      <c r="EU163" s="66"/>
      <c r="EV163" s="66"/>
      <c r="EW163" s="66"/>
      <c r="EX163" s="66"/>
      <c r="EY163" s="66"/>
      <c r="EZ163" s="66"/>
      <c r="FA163" s="66"/>
      <c r="FB163" s="66"/>
      <c r="FC163" s="66"/>
      <c r="FD163" s="66"/>
      <c r="FE163" s="66"/>
      <c r="FF163" s="66"/>
      <c r="FG163" s="66"/>
      <c r="FH163" s="66"/>
      <c r="FI163" s="66"/>
      <c r="FJ163" s="66"/>
      <c r="FK163" s="66"/>
      <c r="FL163" s="66"/>
      <c r="FM163" s="66"/>
      <c r="FN163" s="66"/>
      <c r="FO163" s="66"/>
      <c r="FP163" s="66"/>
      <c r="FQ163" s="66"/>
      <c r="FR163" s="66"/>
      <c r="FS163" s="66"/>
      <c r="FT163" s="66"/>
      <c r="FU163" s="66"/>
      <c r="FV163" s="66"/>
      <c r="FW163" s="66"/>
      <c r="FX163" s="66"/>
      <c r="FY163" s="66"/>
      <c r="FZ163" s="66"/>
    </row>
    <row r="164" spans="28:182" x14ac:dyDescent="0.25"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  <c r="AN164" s="66"/>
      <c r="AO164" s="66"/>
      <c r="AP164" s="66"/>
      <c r="AQ164" s="66"/>
      <c r="AR164" s="66"/>
      <c r="AS164" s="66"/>
      <c r="AT164" s="66"/>
      <c r="AU164" s="66"/>
      <c r="AV164" s="66"/>
      <c r="AW164" s="66"/>
      <c r="AX164" s="66"/>
      <c r="AY164" s="66"/>
      <c r="AZ164" s="66"/>
      <c r="BA164" s="66"/>
      <c r="BB164" s="66"/>
      <c r="BC164" s="66"/>
      <c r="BD164" s="66"/>
      <c r="BE164" s="66"/>
      <c r="BF164" s="66"/>
      <c r="BG164" s="66"/>
      <c r="BH164" s="66"/>
      <c r="BI164" s="66"/>
      <c r="BJ164" s="66"/>
      <c r="BK164" s="66"/>
      <c r="BL164" s="66"/>
      <c r="BM164" s="66"/>
      <c r="BN164" s="66"/>
      <c r="BO164" s="66"/>
      <c r="BP164" s="66"/>
      <c r="BQ164" s="66"/>
      <c r="BR164" s="66"/>
      <c r="BS164" s="66"/>
      <c r="BT164" s="66"/>
      <c r="BU164" s="66"/>
      <c r="BV164" s="66"/>
      <c r="BW164" s="66"/>
      <c r="BX164" s="66"/>
      <c r="BY164" s="66"/>
      <c r="BZ164" s="66"/>
      <c r="CA164" s="66"/>
      <c r="CB164" s="66"/>
      <c r="CC164" s="66"/>
      <c r="CD164" s="66"/>
      <c r="CE164" s="66"/>
      <c r="CF164" s="66"/>
      <c r="CG164" s="66"/>
      <c r="CH164" s="66"/>
      <c r="CI164" s="66"/>
      <c r="CJ164" s="66"/>
      <c r="CK164" s="66"/>
      <c r="CL164" s="66"/>
      <c r="CM164" s="66"/>
      <c r="CN164" s="66"/>
      <c r="CO164" s="66"/>
      <c r="CP164" s="66"/>
      <c r="CQ164" s="66"/>
      <c r="CR164" s="66"/>
      <c r="CS164" s="66"/>
      <c r="CT164" s="66"/>
      <c r="CU164" s="66"/>
      <c r="CV164" s="66"/>
      <c r="CW164" s="66"/>
      <c r="CX164" s="66"/>
      <c r="CY164" s="66"/>
      <c r="CZ164" s="66"/>
      <c r="DA164" s="66"/>
      <c r="DB164" s="66"/>
      <c r="DC164" s="66"/>
      <c r="DD164" s="66"/>
      <c r="DE164" s="66"/>
      <c r="DF164" s="66"/>
      <c r="DG164" s="66"/>
      <c r="DH164" s="66"/>
      <c r="DI164" s="66"/>
      <c r="DJ164" s="66"/>
      <c r="DK164" s="66"/>
      <c r="DL164" s="66"/>
      <c r="DM164" s="66"/>
      <c r="DN164" s="66"/>
      <c r="DO164" s="66"/>
      <c r="DP164" s="66"/>
      <c r="DQ164" s="66"/>
      <c r="DR164" s="66"/>
      <c r="DS164" s="66"/>
      <c r="DT164" s="66"/>
      <c r="DU164" s="66"/>
      <c r="DV164" s="66"/>
      <c r="DW164" s="66"/>
      <c r="DX164" s="66"/>
      <c r="DY164" s="66"/>
      <c r="DZ164" s="66"/>
      <c r="EA164" s="66"/>
      <c r="EB164" s="66"/>
      <c r="EC164" s="66"/>
      <c r="ED164" s="66"/>
      <c r="EE164" s="66"/>
      <c r="EF164" s="66"/>
      <c r="EG164" s="66"/>
      <c r="EH164" s="66"/>
      <c r="EI164" s="66"/>
      <c r="EJ164" s="66"/>
      <c r="EK164" s="66"/>
      <c r="EL164" s="66"/>
      <c r="EM164" s="66"/>
      <c r="EN164" s="66"/>
      <c r="EO164" s="66"/>
      <c r="EP164" s="66"/>
      <c r="EQ164" s="66"/>
      <c r="ER164" s="66"/>
      <c r="ES164" s="66"/>
      <c r="ET164" s="66"/>
      <c r="EU164" s="66"/>
      <c r="EV164" s="66"/>
      <c r="EW164" s="66"/>
      <c r="EX164" s="66"/>
      <c r="EY164" s="66"/>
      <c r="EZ164" s="66"/>
      <c r="FA164" s="66"/>
      <c r="FB164" s="66"/>
      <c r="FC164" s="66"/>
      <c r="FD164" s="66"/>
      <c r="FE164" s="66"/>
      <c r="FF164" s="66"/>
      <c r="FG164" s="66"/>
      <c r="FH164" s="66"/>
      <c r="FI164" s="66"/>
      <c r="FJ164" s="66"/>
      <c r="FK164" s="66"/>
      <c r="FL164" s="66"/>
      <c r="FM164" s="66"/>
      <c r="FN164" s="66"/>
      <c r="FO164" s="66"/>
      <c r="FP164" s="66"/>
      <c r="FQ164" s="66"/>
      <c r="FR164" s="66"/>
      <c r="FS164" s="66"/>
      <c r="FT164" s="66"/>
      <c r="FU164" s="66"/>
      <c r="FV164" s="66"/>
      <c r="FW164" s="66"/>
      <c r="FX164" s="66"/>
      <c r="FY164" s="66"/>
      <c r="FZ164" s="66"/>
    </row>
    <row r="165" spans="28:182" x14ac:dyDescent="0.25">
      <c r="AB165" s="66"/>
      <c r="AC165" s="66"/>
      <c r="AD165" s="66"/>
      <c r="AE165" s="66"/>
      <c r="AF165" s="66"/>
      <c r="AG165" s="66"/>
      <c r="AH165" s="66"/>
      <c r="AI165" s="66"/>
      <c r="AJ165" s="66"/>
      <c r="AK165" s="66"/>
      <c r="AL165" s="66"/>
      <c r="AM165" s="66"/>
      <c r="AN165" s="66"/>
      <c r="AO165" s="66"/>
      <c r="AP165" s="66"/>
      <c r="AQ165" s="66"/>
      <c r="AR165" s="66"/>
      <c r="AS165" s="66"/>
      <c r="AT165" s="66"/>
      <c r="AU165" s="66"/>
      <c r="AV165" s="66"/>
      <c r="AW165" s="66"/>
      <c r="AX165" s="66"/>
      <c r="AY165" s="66"/>
      <c r="AZ165" s="66"/>
      <c r="BA165" s="66"/>
      <c r="BB165" s="66"/>
      <c r="BC165" s="66"/>
      <c r="BD165" s="66"/>
      <c r="BE165" s="66"/>
      <c r="BF165" s="66"/>
      <c r="BG165" s="66"/>
      <c r="BH165" s="66"/>
      <c r="BI165" s="66"/>
      <c r="BJ165" s="66"/>
      <c r="BK165" s="66"/>
      <c r="BL165" s="66"/>
      <c r="BM165" s="66"/>
      <c r="BN165" s="66"/>
      <c r="BO165" s="66"/>
      <c r="BP165" s="66"/>
      <c r="BQ165" s="66"/>
      <c r="BR165" s="66"/>
      <c r="BS165" s="66"/>
      <c r="BT165" s="66"/>
      <c r="BU165" s="66"/>
      <c r="BV165" s="66"/>
      <c r="BW165" s="66"/>
      <c r="BX165" s="66"/>
      <c r="BY165" s="66"/>
      <c r="BZ165" s="66"/>
      <c r="CA165" s="66"/>
      <c r="CB165" s="66"/>
      <c r="CC165" s="66"/>
      <c r="CD165" s="66"/>
      <c r="CE165" s="66"/>
      <c r="CF165" s="66"/>
      <c r="CG165" s="66"/>
      <c r="CH165" s="66"/>
      <c r="CI165" s="66"/>
      <c r="CJ165" s="66"/>
      <c r="CK165" s="66"/>
      <c r="CL165" s="66"/>
      <c r="CM165" s="66"/>
      <c r="CN165" s="66"/>
      <c r="CO165" s="66"/>
      <c r="CP165" s="66"/>
      <c r="CQ165" s="66"/>
      <c r="CR165" s="66"/>
      <c r="CS165" s="66"/>
      <c r="CT165" s="66"/>
      <c r="CU165" s="66"/>
      <c r="CV165" s="66"/>
      <c r="CW165" s="66"/>
      <c r="CX165" s="66"/>
      <c r="CY165" s="66"/>
      <c r="CZ165" s="66"/>
      <c r="DA165" s="66"/>
      <c r="DB165" s="66"/>
      <c r="DC165" s="66"/>
      <c r="DD165" s="66"/>
      <c r="DE165" s="66"/>
      <c r="DF165" s="66"/>
      <c r="DG165" s="66"/>
      <c r="DH165" s="66"/>
      <c r="DI165" s="66"/>
      <c r="DJ165" s="66"/>
      <c r="DK165" s="66"/>
      <c r="DL165" s="66"/>
      <c r="DM165" s="66"/>
      <c r="DN165" s="66"/>
      <c r="DO165" s="66"/>
      <c r="DP165" s="66"/>
      <c r="DQ165" s="66"/>
      <c r="DR165" s="66"/>
      <c r="DS165" s="66"/>
      <c r="DT165" s="66"/>
      <c r="DU165" s="66"/>
      <c r="DV165" s="66"/>
      <c r="DW165" s="66"/>
      <c r="DX165" s="66"/>
      <c r="DY165" s="66"/>
      <c r="DZ165" s="66"/>
      <c r="EA165" s="66"/>
      <c r="EB165" s="66"/>
      <c r="EC165" s="66"/>
      <c r="ED165" s="66"/>
      <c r="EE165" s="66"/>
      <c r="EF165" s="66"/>
      <c r="EG165" s="66"/>
      <c r="EH165" s="66"/>
      <c r="EI165" s="66"/>
      <c r="EJ165" s="66"/>
      <c r="EK165" s="66"/>
      <c r="EL165" s="66"/>
      <c r="EM165" s="66"/>
      <c r="EN165" s="66"/>
      <c r="EO165" s="66"/>
      <c r="EP165" s="66"/>
      <c r="EQ165" s="66"/>
      <c r="ER165" s="66"/>
      <c r="ES165" s="66"/>
      <c r="ET165" s="66"/>
      <c r="EU165" s="66"/>
      <c r="EV165" s="66"/>
      <c r="EW165" s="66"/>
      <c r="EX165" s="66"/>
      <c r="EY165" s="66"/>
      <c r="EZ165" s="66"/>
      <c r="FA165" s="66"/>
      <c r="FB165" s="66"/>
      <c r="FC165" s="66"/>
      <c r="FD165" s="66"/>
      <c r="FE165" s="66"/>
      <c r="FF165" s="66"/>
      <c r="FG165" s="66"/>
      <c r="FH165" s="66"/>
      <c r="FI165" s="66"/>
      <c r="FJ165" s="66"/>
      <c r="FK165" s="66"/>
      <c r="FL165" s="66"/>
      <c r="FM165" s="66"/>
      <c r="FN165" s="66"/>
      <c r="FO165" s="66"/>
      <c r="FP165" s="66"/>
      <c r="FQ165" s="66"/>
      <c r="FR165" s="66"/>
      <c r="FS165" s="66"/>
      <c r="FT165" s="66"/>
      <c r="FU165" s="66"/>
      <c r="FV165" s="66"/>
      <c r="FW165" s="66"/>
      <c r="FX165" s="66"/>
      <c r="FY165" s="66"/>
      <c r="FZ165" s="66"/>
    </row>
    <row r="166" spans="28:182" x14ac:dyDescent="0.25"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  <c r="AN166" s="66"/>
      <c r="AO166" s="66"/>
      <c r="AP166" s="66"/>
      <c r="AQ166" s="66"/>
      <c r="AR166" s="66"/>
      <c r="AS166" s="66"/>
      <c r="AT166" s="66"/>
      <c r="AU166" s="66"/>
      <c r="AV166" s="66"/>
      <c r="AW166" s="66"/>
      <c r="AX166" s="66"/>
      <c r="AY166" s="66"/>
      <c r="AZ166" s="66"/>
      <c r="BA166" s="66"/>
      <c r="BB166" s="66"/>
      <c r="BC166" s="66"/>
      <c r="BD166" s="66"/>
      <c r="BE166" s="66"/>
      <c r="BF166" s="66"/>
      <c r="BG166" s="66"/>
      <c r="BH166" s="66"/>
      <c r="BI166" s="66"/>
      <c r="BJ166" s="66"/>
      <c r="BK166" s="66"/>
      <c r="BL166" s="66"/>
      <c r="BM166" s="66"/>
      <c r="BN166" s="66"/>
      <c r="BO166" s="66"/>
      <c r="BP166" s="66"/>
      <c r="BQ166" s="66"/>
      <c r="BR166" s="66"/>
      <c r="BS166" s="66"/>
      <c r="BT166" s="66"/>
      <c r="BU166" s="66"/>
      <c r="BV166" s="66"/>
      <c r="BW166" s="66"/>
      <c r="BX166" s="66"/>
      <c r="BY166" s="66"/>
      <c r="BZ166" s="66"/>
      <c r="CA166" s="66"/>
      <c r="CB166" s="66"/>
      <c r="CC166" s="66"/>
      <c r="CD166" s="66"/>
      <c r="CE166" s="66"/>
      <c r="CF166" s="66"/>
      <c r="CG166" s="66"/>
      <c r="CH166" s="66"/>
      <c r="CI166" s="66"/>
      <c r="CJ166" s="66"/>
      <c r="CK166" s="66"/>
      <c r="CL166" s="66"/>
      <c r="CM166" s="66"/>
      <c r="CN166" s="66"/>
      <c r="CO166" s="66"/>
      <c r="CP166" s="66"/>
      <c r="CQ166" s="66"/>
      <c r="CR166" s="66"/>
      <c r="CS166" s="66"/>
      <c r="CT166" s="66"/>
      <c r="CU166" s="66"/>
      <c r="CV166" s="66"/>
      <c r="CW166" s="66"/>
      <c r="CX166" s="66"/>
      <c r="CY166" s="66"/>
      <c r="CZ166" s="66"/>
      <c r="DA166" s="66"/>
      <c r="DB166" s="66"/>
      <c r="DC166" s="66"/>
      <c r="DD166" s="66"/>
      <c r="DE166" s="66"/>
      <c r="DF166" s="66"/>
      <c r="DG166" s="66"/>
      <c r="DH166" s="66"/>
      <c r="DI166" s="66"/>
      <c r="DJ166" s="66"/>
      <c r="DK166" s="66"/>
      <c r="DL166" s="66"/>
      <c r="DM166" s="66"/>
      <c r="DN166" s="66"/>
      <c r="DO166" s="66"/>
      <c r="DP166" s="66"/>
      <c r="DQ166" s="66"/>
      <c r="DR166" s="66"/>
      <c r="DS166" s="66"/>
      <c r="DT166" s="66"/>
      <c r="DU166" s="66"/>
      <c r="DV166" s="66"/>
      <c r="DW166" s="66"/>
      <c r="DX166" s="66"/>
      <c r="DY166" s="66"/>
      <c r="DZ166" s="66"/>
      <c r="EA166" s="66"/>
      <c r="EB166" s="66"/>
      <c r="EC166" s="66"/>
      <c r="ED166" s="66"/>
      <c r="EE166" s="66"/>
      <c r="EF166" s="66"/>
      <c r="EG166" s="66"/>
      <c r="EH166" s="66"/>
      <c r="EI166" s="66"/>
      <c r="EJ166" s="66"/>
      <c r="EK166" s="66"/>
      <c r="EL166" s="66"/>
      <c r="EM166" s="66"/>
      <c r="EN166" s="66"/>
      <c r="EO166" s="66"/>
      <c r="EP166" s="66"/>
      <c r="EQ166" s="66"/>
      <c r="ER166" s="66"/>
      <c r="ES166" s="66"/>
      <c r="ET166" s="66"/>
      <c r="EU166" s="66"/>
      <c r="EV166" s="66"/>
      <c r="EW166" s="66"/>
      <c r="EX166" s="66"/>
      <c r="EY166" s="66"/>
      <c r="EZ166" s="66"/>
      <c r="FA166" s="66"/>
      <c r="FB166" s="66"/>
      <c r="FC166" s="66"/>
      <c r="FD166" s="66"/>
      <c r="FE166" s="66"/>
      <c r="FF166" s="66"/>
      <c r="FG166" s="66"/>
      <c r="FH166" s="66"/>
      <c r="FI166" s="66"/>
      <c r="FJ166" s="66"/>
      <c r="FK166" s="66"/>
      <c r="FL166" s="66"/>
      <c r="FM166" s="66"/>
      <c r="FN166" s="66"/>
      <c r="FO166" s="66"/>
      <c r="FP166" s="66"/>
      <c r="FQ166" s="66"/>
      <c r="FR166" s="66"/>
      <c r="FS166" s="66"/>
      <c r="FT166" s="66"/>
      <c r="FU166" s="66"/>
      <c r="FV166" s="66"/>
      <c r="FW166" s="66"/>
      <c r="FX166" s="66"/>
      <c r="FY166" s="66"/>
      <c r="FZ166" s="66"/>
    </row>
    <row r="167" spans="28:182" x14ac:dyDescent="0.25"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  <c r="AS167" s="66"/>
      <c r="AT167" s="66"/>
      <c r="AU167" s="66"/>
      <c r="AV167" s="66"/>
      <c r="AW167" s="66"/>
      <c r="AX167" s="66"/>
      <c r="AY167" s="66"/>
      <c r="AZ167" s="66"/>
      <c r="BA167" s="66"/>
      <c r="BB167" s="66"/>
      <c r="BC167" s="66"/>
      <c r="BD167" s="66"/>
      <c r="BE167" s="66"/>
      <c r="BF167" s="66"/>
      <c r="BG167" s="66"/>
      <c r="BH167" s="66"/>
      <c r="BI167" s="66"/>
      <c r="BJ167" s="66"/>
      <c r="BK167" s="66"/>
      <c r="BL167" s="66"/>
      <c r="BM167" s="66"/>
      <c r="BN167" s="66"/>
      <c r="BO167" s="66"/>
      <c r="BP167" s="66"/>
      <c r="BQ167" s="66"/>
      <c r="BR167" s="66"/>
      <c r="BS167" s="66"/>
      <c r="BT167" s="66"/>
      <c r="BU167" s="66"/>
      <c r="BV167" s="66"/>
      <c r="BW167" s="66"/>
      <c r="BX167" s="66"/>
      <c r="BY167" s="66"/>
      <c r="BZ167" s="66"/>
      <c r="CA167" s="66"/>
      <c r="CB167" s="66"/>
      <c r="CC167" s="66"/>
      <c r="CD167" s="66"/>
      <c r="CE167" s="66"/>
      <c r="CF167" s="66"/>
      <c r="CG167" s="66"/>
      <c r="CH167" s="66"/>
      <c r="CI167" s="66"/>
      <c r="CJ167" s="66"/>
      <c r="CK167" s="66"/>
      <c r="CL167" s="66"/>
      <c r="CM167" s="66"/>
      <c r="CN167" s="66"/>
      <c r="CO167" s="66"/>
      <c r="CP167" s="66"/>
      <c r="CQ167" s="66"/>
      <c r="CR167" s="66"/>
      <c r="CS167" s="66"/>
      <c r="CT167" s="66"/>
      <c r="CU167" s="66"/>
      <c r="CV167" s="66"/>
      <c r="CW167" s="66"/>
      <c r="CX167" s="66"/>
      <c r="CY167" s="66"/>
      <c r="CZ167" s="66"/>
      <c r="DA167" s="66"/>
      <c r="DB167" s="66"/>
      <c r="DC167" s="66"/>
      <c r="DD167" s="66"/>
      <c r="DE167" s="66"/>
      <c r="DF167" s="66"/>
      <c r="DG167" s="66"/>
      <c r="DH167" s="66"/>
      <c r="DI167" s="66"/>
      <c r="DJ167" s="66"/>
      <c r="DK167" s="66"/>
      <c r="DL167" s="66"/>
      <c r="DM167" s="66"/>
      <c r="DN167" s="66"/>
      <c r="DO167" s="66"/>
      <c r="DP167" s="66"/>
      <c r="DQ167" s="66"/>
      <c r="DR167" s="66"/>
      <c r="DS167" s="66"/>
      <c r="DT167" s="66"/>
      <c r="DU167" s="66"/>
      <c r="DV167" s="66"/>
      <c r="DW167" s="66"/>
      <c r="DX167" s="66"/>
      <c r="DY167" s="66"/>
      <c r="DZ167" s="66"/>
      <c r="EA167" s="66"/>
      <c r="EB167" s="66"/>
      <c r="EC167" s="66"/>
      <c r="ED167" s="66"/>
      <c r="EE167" s="66"/>
      <c r="EF167" s="66"/>
      <c r="EG167" s="66"/>
      <c r="EH167" s="66"/>
      <c r="EI167" s="66"/>
      <c r="EJ167" s="66"/>
      <c r="EK167" s="66"/>
      <c r="EL167" s="66"/>
      <c r="EM167" s="66"/>
      <c r="EN167" s="66"/>
      <c r="EO167" s="66"/>
      <c r="EP167" s="66"/>
      <c r="EQ167" s="66"/>
      <c r="ER167" s="66"/>
      <c r="ES167" s="66"/>
      <c r="ET167" s="66"/>
      <c r="EU167" s="66"/>
      <c r="EV167" s="66"/>
      <c r="EW167" s="66"/>
      <c r="EX167" s="66"/>
      <c r="EY167" s="66"/>
      <c r="EZ167" s="66"/>
      <c r="FA167" s="66"/>
      <c r="FB167" s="66"/>
      <c r="FC167" s="66"/>
      <c r="FD167" s="66"/>
      <c r="FE167" s="66"/>
      <c r="FF167" s="66"/>
      <c r="FG167" s="66"/>
      <c r="FH167" s="66"/>
      <c r="FI167" s="66"/>
      <c r="FJ167" s="66"/>
      <c r="FK167" s="66"/>
      <c r="FL167" s="66"/>
      <c r="FM167" s="66"/>
      <c r="FN167" s="66"/>
      <c r="FO167" s="66"/>
      <c r="FP167" s="66"/>
      <c r="FQ167" s="66"/>
      <c r="FR167" s="66"/>
      <c r="FS167" s="66"/>
      <c r="FT167" s="66"/>
      <c r="FU167" s="66"/>
      <c r="FV167" s="66"/>
      <c r="FW167" s="66"/>
      <c r="FX167" s="66"/>
      <c r="FY167" s="66"/>
      <c r="FZ167" s="66"/>
    </row>
    <row r="168" spans="28:182" x14ac:dyDescent="0.25"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  <c r="AP168" s="66"/>
      <c r="AQ168" s="66"/>
      <c r="AR168" s="66"/>
      <c r="AS168" s="66"/>
      <c r="AT168" s="66"/>
      <c r="AU168" s="66"/>
      <c r="AV168" s="66"/>
      <c r="AW168" s="66"/>
      <c r="AX168" s="66"/>
      <c r="AY168" s="66"/>
      <c r="AZ168" s="66"/>
      <c r="BA168" s="66"/>
      <c r="BB168" s="66"/>
      <c r="BC168" s="66"/>
      <c r="BD168" s="66"/>
      <c r="BE168" s="66"/>
      <c r="BF168" s="66"/>
      <c r="BG168" s="66"/>
      <c r="BH168" s="66"/>
      <c r="BI168" s="66"/>
      <c r="BJ168" s="66"/>
      <c r="BK168" s="66"/>
      <c r="BL168" s="66"/>
      <c r="BM168" s="66"/>
      <c r="BN168" s="66"/>
      <c r="BO168" s="66"/>
      <c r="BP168" s="66"/>
      <c r="BQ168" s="66"/>
      <c r="BR168" s="66"/>
      <c r="BS168" s="66"/>
      <c r="BT168" s="66"/>
      <c r="BU168" s="66"/>
      <c r="BV168" s="66"/>
      <c r="BW168" s="66"/>
      <c r="BX168" s="66"/>
      <c r="BY168" s="66"/>
      <c r="BZ168" s="66"/>
      <c r="CA168" s="66"/>
      <c r="CB168" s="66"/>
      <c r="CC168" s="66"/>
      <c r="CD168" s="66"/>
      <c r="CE168" s="66"/>
      <c r="CF168" s="66"/>
      <c r="CG168" s="66"/>
      <c r="CH168" s="66"/>
      <c r="CI168" s="66"/>
      <c r="CJ168" s="66"/>
      <c r="CK168" s="66"/>
      <c r="CL168" s="66"/>
      <c r="CM168" s="66"/>
      <c r="CN168" s="66"/>
      <c r="CO168" s="66"/>
      <c r="CP168" s="66"/>
      <c r="CQ168" s="66"/>
      <c r="CR168" s="66"/>
      <c r="CS168" s="66"/>
      <c r="CT168" s="66"/>
      <c r="CU168" s="66"/>
      <c r="CV168" s="66"/>
      <c r="CW168" s="66"/>
      <c r="CX168" s="66"/>
      <c r="CY168" s="66"/>
      <c r="CZ168" s="66"/>
      <c r="DA168" s="66"/>
      <c r="DB168" s="66"/>
      <c r="DC168" s="66"/>
      <c r="DD168" s="66"/>
      <c r="DE168" s="66"/>
      <c r="DF168" s="66"/>
      <c r="DG168" s="66"/>
      <c r="DH168" s="66"/>
      <c r="DI168" s="66"/>
      <c r="DJ168" s="66"/>
      <c r="DK168" s="66"/>
      <c r="DL168" s="66"/>
      <c r="DM168" s="66"/>
      <c r="DN168" s="66"/>
      <c r="DO168" s="66"/>
      <c r="DP168" s="66"/>
      <c r="DQ168" s="66"/>
      <c r="DR168" s="66"/>
      <c r="DS168" s="66"/>
      <c r="DT168" s="66"/>
      <c r="DU168" s="66"/>
      <c r="DV168" s="66"/>
      <c r="DW168" s="66"/>
      <c r="DX168" s="66"/>
      <c r="DY168" s="66"/>
      <c r="DZ168" s="66"/>
      <c r="EA168" s="66"/>
      <c r="EB168" s="66"/>
      <c r="EC168" s="66"/>
      <c r="ED168" s="66"/>
      <c r="EE168" s="66"/>
      <c r="EF168" s="66"/>
      <c r="EG168" s="66"/>
      <c r="EH168" s="66"/>
      <c r="EI168" s="66"/>
      <c r="EJ168" s="66"/>
      <c r="EK168" s="66"/>
      <c r="EL168" s="66"/>
      <c r="EM168" s="66"/>
      <c r="EN168" s="66"/>
      <c r="EO168" s="66"/>
      <c r="EP168" s="66"/>
      <c r="EQ168" s="66"/>
      <c r="ER168" s="66"/>
      <c r="ES168" s="66"/>
      <c r="ET168" s="66"/>
      <c r="EU168" s="66"/>
      <c r="EV168" s="66"/>
      <c r="EW168" s="66"/>
      <c r="EX168" s="66"/>
      <c r="EY168" s="66"/>
      <c r="EZ168" s="66"/>
      <c r="FA168" s="66"/>
      <c r="FB168" s="66"/>
      <c r="FC168" s="66"/>
      <c r="FD168" s="66"/>
      <c r="FE168" s="66"/>
      <c r="FF168" s="66"/>
      <c r="FG168" s="66"/>
      <c r="FH168" s="66"/>
      <c r="FI168" s="66"/>
      <c r="FJ168" s="66"/>
      <c r="FK168" s="66"/>
      <c r="FL168" s="66"/>
      <c r="FM168" s="66"/>
      <c r="FN168" s="66"/>
      <c r="FO168" s="66"/>
      <c r="FP168" s="66"/>
      <c r="FQ168" s="66"/>
      <c r="FR168" s="66"/>
      <c r="FS168" s="66"/>
      <c r="FT168" s="66"/>
      <c r="FU168" s="66"/>
      <c r="FV168" s="66"/>
      <c r="FW168" s="66"/>
      <c r="FX168" s="66"/>
      <c r="FY168" s="66"/>
      <c r="FZ168" s="66"/>
    </row>
    <row r="169" spans="28:182" x14ac:dyDescent="0.25"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  <c r="AN169" s="66"/>
      <c r="AO169" s="66"/>
      <c r="AP169" s="66"/>
      <c r="AQ169" s="66"/>
      <c r="AR169" s="66"/>
      <c r="AS169" s="66"/>
      <c r="AT169" s="66"/>
      <c r="AU169" s="66"/>
      <c r="AV169" s="66"/>
      <c r="AW169" s="66"/>
      <c r="AX169" s="66"/>
      <c r="AY169" s="66"/>
      <c r="AZ169" s="66"/>
      <c r="BA169" s="66"/>
      <c r="BB169" s="66"/>
      <c r="BC169" s="66"/>
      <c r="BD169" s="66"/>
      <c r="BE169" s="66"/>
      <c r="BF169" s="66"/>
      <c r="BG169" s="66"/>
      <c r="BH169" s="66"/>
      <c r="BI169" s="66"/>
      <c r="BJ169" s="66"/>
      <c r="BK169" s="66"/>
      <c r="BL169" s="66"/>
      <c r="BM169" s="66"/>
      <c r="BN169" s="66"/>
      <c r="BO169" s="66"/>
      <c r="BP169" s="66"/>
      <c r="BQ169" s="66"/>
      <c r="BR169" s="66"/>
      <c r="BS169" s="66"/>
      <c r="BT169" s="66"/>
      <c r="BU169" s="66"/>
      <c r="BV169" s="66"/>
      <c r="BW169" s="66"/>
      <c r="BX169" s="66"/>
      <c r="BY169" s="66"/>
      <c r="BZ169" s="66"/>
      <c r="CA169" s="66"/>
      <c r="CB169" s="66"/>
      <c r="CC169" s="66"/>
      <c r="CD169" s="66"/>
      <c r="CE169" s="66"/>
      <c r="CF169" s="66"/>
      <c r="CG169" s="66"/>
      <c r="CH169" s="66"/>
      <c r="CI169" s="66"/>
      <c r="CJ169" s="66"/>
      <c r="CK169" s="66"/>
      <c r="CL169" s="66"/>
      <c r="CM169" s="66"/>
      <c r="CN169" s="66"/>
      <c r="CO169" s="66"/>
      <c r="CP169" s="66"/>
      <c r="CQ169" s="66"/>
      <c r="CR169" s="66"/>
      <c r="CS169" s="66"/>
      <c r="CT169" s="66"/>
      <c r="CU169" s="66"/>
      <c r="CV169" s="66"/>
      <c r="CW169" s="66"/>
      <c r="CX169" s="66"/>
      <c r="CY169" s="66"/>
      <c r="CZ169" s="66"/>
      <c r="DA169" s="66"/>
      <c r="DB169" s="66"/>
      <c r="DC169" s="66"/>
      <c r="DD169" s="66"/>
      <c r="DE169" s="66"/>
      <c r="DF169" s="66"/>
      <c r="DG169" s="66"/>
      <c r="DH169" s="66"/>
      <c r="DI169" s="66"/>
      <c r="DJ169" s="66"/>
      <c r="DK169" s="66"/>
      <c r="DL169" s="66"/>
      <c r="DM169" s="66"/>
      <c r="DN169" s="66"/>
      <c r="DO169" s="66"/>
      <c r="DP169" s="66"/>
      <c r="DQ169" s="66"/>
      <c r="DR169" s="66"/>
      <c r="DS169" s="66"/>
      <c r="DT169" s="66"/>
      <c r="DU169" s="66"/>
      <c r="DV169" s="66"/>
      <c r="DW169" s="66"/>
      <c r="DX169" s="66"/>
      <c r="DY169" s="66"/>
      <c r="DZ169" s="66"/>
      <c r="EA169" s="66"/>
      <c r="EB169" s="66"/>
      <c r="EC169" s="66"/>
      <c r="ED169" s="66"/>
      <c r="EE169" s="66"/>
      <c r="EF169" s="66"/>
      <c r="EG169" s="66"/>
      <c r="EH169" s="66"/>
      <c r="EI169" s="66"/>
      <c r="EJ169" s="66"/>
      <c r="EK169" s="66"/>
      <c r="EL169" s="66"/>
      <c r="EM169" s="66"/>
      <c r="EN169" s="66"/>
      <c r="EO169" s="66"/>
      <c r="EP169" s="66"/>
      <c r="EQ169" s="66"/>
      <c r="ER169" s="66"/>
      <c r="ES169" s="66"/>
      <c r="ET169" s="66"/>
      <c r="EU169" s="66"/>
      <c r="EV169" s="66"/>
      <c r="EW169" s="66"/>
      <c r="EX169" s="66"/>
      <c r="EY169" s="66"/>
      <c r="EZ169" s="66"/>
      <c r="FA169" s="66"/>
      <c r="FB169" s="66"/>
      <c r="FC169" s="66"/>
      <c r="FD169" s="66"/>
      <c r="FE169" s="66"/>
      <c r="FF169" s="66"/>
      <c r="FG169" s="66"/>
      <c r="FH169" s="66"/>
      <c r="FI169" s="66"/>
      <c r="FJ169" s="66"/>
      <c r="FK169" s="66"/>
      <c r="FL169" s="66"/>
      <c r="FM169" s="66"/>
      <c r="FN169" s="66"/>
      <c r="FO169" s="66"/>
      <c r="FP169" s="66"/>
      <c r="FQ169" s="66"/>
      <c r="FR169" s="66"/>
      <c r="FS169" s="66"/>
      <c r="FT169" s="66"/>
      <c r="FU169" s="66"/>
      <c r="FV169" s="66"/>
      <c r="FW169" s="66"/>
      <c r="FX169" s="66"/>
      <c r="FY169" s="66"/>
      <c r="FZ169" s="66"/>
    </row>
    <row r="170" spans="28:182" x14ac:dyDescent="0.25"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  <c r="AS170" s="66"/>
      <c r="AT170" s="66"/>
      <c r="AU170" s="66"/>
      <c r="AV170" s="66"/>
      <c r="AW170" s="66"/>
      <c r="AX170" s="66"/>
      <c r="AY170" s="66"/>
      <c r="AZ170" s="66"/>
      <c r="BA170" s="66"/>
      <c r="BB170" s="66"/>
      <c r="BC170" s="66"/>
      <c r="BD170" s="66"/>
      <c r="BE170" s="66"/>
      <c r="BF170" s="66"/>
      <c r="BG170" s="66"/>
      <c r="BH170" s="66"/>
      <c r="BI170" s="66"/>
      <c r="BJ170" s="66"/>
      <c r="BK170" s="66"/>
      <c r="BL170" s="66"/>
      <c r="BM170" s="66"/>
      <c r="BN170" s="66"/>
      <c r="BO170" s="66"/>
      <c r="BP170" s="66"/>
      <c r="BQ170" s="66"/>
      <c r="BR170" s="66"/>
      <c r="BS170" s="66"/>
      <c r="BT170" s="66"/>
      <c r="BU170" s="66"/>
      <c r="BV170" s="66"/>
      <c r="BW170" s="66"/>
      <c r="BX170" s="66"/>
      <c r="BY170" s="66"/>
      <c r="BZ170" s="66"/>
      <c r="CA170" s="66"/>
      <c r="CB170" s="66"/>
      <c r="CC170" s="66"/>
      <c r="CD170" s="66"/>
      <c r="CE170" s="66"/>
      <c r="CF170" s="66"/>
      <c r="CG170" s="66"/>
      <c r="CH170" s="66"/>
      <c r="CI170" s="66"/>
      <c r="CJ170" s="66"/>
      <c r="CK170" s="66"/>
      <c r="CL170" s="66"/>
      <c r="CM170" s="66"/>
      <c r="CN170" s="66"/>
      <c r="CO170" s="66"/>
      <c r="CP170" s="66"/>
      <c r="CQ170" s="66"/>
      <c r="CR170" s="66"/>
      <c r="CS170" s="66"/>
      <c r="CT170" s="66"/>
      <c r="CU170" s="66"/>
      <c r="CV170" s="66"/>
      <c r="CW170" s="66"/>
      <c r="CX170" s="66"/>
      <c r="CY170" s="66"/>
      <c r="CZ170" s="66"/>
      <c r="DA170" s="66"/>
      <c r="DB170" s="66"/>
      <c r="DC170" s="66"/>
      <c r="DD170" s="66"/>
      <c r="DE170" s="66"/>
      <c r="DF170" s="66"/>
      <c r="DG170" s="66"/>
      <c r="DH170" s="66"/>
      <c r="DI170" s="66"/>
      <c r="DJ170" s="66"/>
      <c r="DK170" s="66"/>
      <c r="DL170" s="66"/>
      <c r="DM170" s="66"/>
      <c r="DN170" s="66"/>
      <c r="DO170" s="66"/>
      <c r="DP170" s="66"/>
      <c r="DQ170" s="66"/>
      <c r="DR170" s="66"/>
      <c r="DS170" s="66"/>
      <c r="DT170" s="66"/>
      <c r="DU170" s="66"/>
      <c r="DV170" s="66"/>
      <c r="DW170" s="66"/>
      <c r="DX170" s="66"/>
      <c r="DY170" s="66"/>
      <c r="DZ170" s="66"/>
      <c r="EA170" s="66"/>
      <c r="EB170" s="66"/>
      <c r="EC170" s="66"/>
      <c r="ED170" s="66"/>
      <c r="EE170" s="66"/>
      <c r="EF170" s="66"/>
      <c r="EG170" s="66"/>
      <c r="EH170" s="66"/>
      <c r="EI170" s="66"/>
      <c r="EJ170" s="66"/>
      <c r="EK170" s="66"/>
      <c r="EL170" s="66"/>
      <c r="EM170" s="66"/>
      <c r="EN170" s="66"/>
      <c r="EO170" s="66"/>
      <c r="EP170" s="66"/>
      <c r="EQ170" s="66"/>
      <c r="ER170" s="66"/>
      <c r="ES170" s="66"/>
      <c r="ET170" s="66"/>
      <c r="EU170" s="66"/>
      <c r="EV170" s="66"/>
      <c r="EW170" s="66"/>
      <c r="EX170" s="66"/>
      <c r="EY170" s="66"/>
      <c r="EZ170" s="66"/>
      <c r="FA170" s="66"/>
      <c r="FB170" s="66"/>
      <c r="FC170" s="66"/>
      <c r="FD170" s="66"/>
      <c r="FE170" s="66"/>
      <c r="FF170" s="66"/>
      <c r="FG170" s="66"/>
      <c r="FH170" s="66"/>
      <c r="FI170" s="66"/>
      <c r="FJ170" s="66"/>
      <c r="FK170" s="66"/>
      <c r="FL170" s="66"/>
      <c r="FM170" s="66"/>
      <c r="FN170" s="66"/>
      <c r="FO170" s="66"/>
      <c r="FP170" s="66"/>
      <c r="FQ170" s="66"/>
      <c r="FR170" s="66"/>
      <c r="FS170" s="66"/>
      <c r="FT170" s="66"/>
      <c r="FU170" s="66"/>
      <c r="FV170" s="66"/>
      <c r="FW170" s="66"/>
      <c r="FX170" s="66"/>
      <c r="FY170" s="66"/>
      <c r="FZ170" s="66"/>
    </row>
    <row r="171" spans="28:182" x14ac:dyDescent="0.25"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66"/>
      <c r="AQ171" s="66"/>
      <c r="AR171" s="66"/>
      <c r="AS171" s="66"/>
      <c r="AT171" s="66"/>
      <c r="AU171" s="66"/>
      <c r="AV171" s="66"/>
      <c r="AW171" s="66"/>
      <c r="AX171" s="66"/>
      <c r="AY171" s="66"/>
      <c r="AZ171" s="66"/>
      <c r="BA171" s="66"/>
      <c r="BB171" s="66"/>
      <c r="BC171" s="66"/>
      <c r="BD171" s="66"/>
      <c r="BE171" s="66"/>
      <c r="BF171" s="66"/>
      <c r="BG171" s="66"/>
      <c r="BH171" s="66"/>
      <c r="BI171" s="66"/>
      <c r="BJ171" s="66"/>
      <c r="BK171" s="66"/>
      <c r="BL171" s="66"/>
      <c r="BM171" s="66"/>
      <c r="BN171" s="66"/>
      <c r="BO171" s="66"/>
      <c r="BP171" s="66"/>
      <c r="BQ171" s="66"/>
      <c r="BR171" s="66"/>
      <c r="BS171" s="66"/>
      <c r="BT171" s="66"/>
      <c r="BU171" s="66"/>
      <c r="BV171" s="66"/>
      <c r="BW171" s="66"/>
      <c r="BX171" s="66"/>
      <c r="BY171" s="66"/>
      <c r="BZ171" s="66"/>
      <c r="CA171" s="66"/>
      <c r="CB171" s="66"/>
      <c r="CC171" s="66"/>
      <c r="CD171" s="66"/>
      <c r="CE171" s="66"/>
      <c r="CF171" s="66"/>
      <c r="CG171" s="66"/>
      <c r="CH171" s="66"/>
      <c r="CI171" s="66"/>
      <c r="CJ171" s="66"/>
      <c r="CK171" s="66"/>
      <c r="CL171" s="66"/>
      <c r="CM171" s="66"/>
      <c r="CN171" s="66"/>
      <c r="CO171" s="66"/>
      <c r="CP171" s="66"/>
      <c r="CQ171" s="66"/>
      <c r="CR171" s="66"/>
      <c r="CS171" s="66"/>
      <c r="CT171" s="66"/>
      <c r="CU171" s="66"/>
      <c r="CV171" s="66"/>
      <c r="CW171" s="66"/>
      <c r="CX171" s="66"/>
      <c r="CY171" s="66"/>
      <c r="CZ171" s="66"/>
      <c r="DA171" s="66"/>
      <c r="DB171" s="66"/>
      <c r="DC171" s="66"/>
      <c r="DD171" s="66"/>
      <c r="DE171" s="66"/>
      <c r="DF171" s="66"/>
      <c r="DG171" s="66"/>
      <c r="DH171" s="66"/>
      <c r="DI171" s="66"/>
      <c r="DJ171" s="66"/>
      <c r="DK171" s="66"/>
      <c r="DL171" s="66"/>
      <c r="DM171" s="66"/>
      <c r="DN171" s="66"/>
      <c r="DO171" s="66"/>
      <c r="DP171" s="66"/>
      <c r="DQ171" s="66"/>
      <c r="DR171" s="66"/>
      <c r="DS171" s="66"/>
      <c r="DT171" s="66"/>
      <c r="DU171" s="66"/>
      <c r="DV171" s="66"/>
      <c r="DW171" s="66"/>
      <c r="DX171" s="66"/>
      <c r="DY171" s="66"/>
      <c r="DZ171" s="66"/>
      <c r="EA171" s="66"/>
      <c r="EB171" s="66"/>
      <c r="EC171" s="66"/>
      <c r="ED171" s="66"/>
      <c r="EE171" s="66"/>
      <c r="EF171" s="66"/>
      <c r="EG171" s="66"/>
      <c r="EH171" s="66"/>
      <c r="EI171" s="66"/>
      <c r="EJ171" s="66"/>
      <c r="EK171" s="66"/>
      <c r="EL171" s="66"/>
      <c r="EM171" s="66"/>
      <c r="EN171" s="66"/>
      <c r="EO171" s="66"/>
      <c r="EP171" s="66"/>
      <c r="EQ171" s="66"/>
      <c r="ER171" s="66"/>
      <c r="ES171" s="66"/>
      <c r="ET171" s="66"/>
      <c r="EU171" s="66"/>
      <c r="EV171" s="66"/>
      <c r="EW171" s="66"/>
      <c r="EX171" s="66"/>
      <c r="EY171" s="66"/>
      <c r="EZ171" s="66"/>
      <c r="FA171" s="66"/>
      <c r="FB171" s="66"/>
      <c r="FC171" s="66"/>
      <c r="FD171" s="66"/>
      <c r="FE171" s="66"/>
      <c r="FF171" s="66"/>
      <c r="FG171" s="66"/>
      <c r="FH171" s="66"/>
      <c r="FI171" s="66"/>
      <c r="FJ171" s="66"/>
      <c r="FK171" s="66"/>
      <c r="FL171" s="66"/>
      <c r="FM171" s="66"/>
      <c r="FN171" s="66"/>
      <c r="FO171" s="66"/>
      <c r="FP171" s="66"/>
      <c r="FQ171" s="66"/>
      <c r="FR171" s="66"/>
      <c r="FS171" s="66"/>
      <c r="FT171" s="66"/>
      <c r="FU171" s="66"/>
      <c r="FV171" s="66"/>
      <c r="FW171" s="66"/>
      <c r="FX171" s="66"/>
      <c r="FY171" s="66"/>
      <c r="FZ171" s="66"/>
    </row>
    <row r="172" spans="28:182" x14ac:dyDescent="0.25">
      <c r="AB172" s="66"/>
      <c r="AC172" s="66"/>
      <c r="AD172" s="66"/>
      <c r="AE172" s="66"/>
      <c r="AF172" s="66"/>
      <c r="AG172" s="66"/>
      <c r="AH172" s="66"/>
      <c r="AI172" s="66"/>
      <c r="AJ172" s="66"/>
      <c r="AK172" s="66"/>
      <c r="AL172" s="66"/>
      <c r="AM172" s="66"/>
      <c r="AN172" s="66"/>
      <c r="AO172" s="66"/>
      <c r="AP172" s="66"/>
      <c r="AQ172" s="66"/>
      <c r="AR172" s="66"/>
      <c r="AS172" s="66"/>
      <c r="AT172" s="66"/>
      <c r="AU172" s="66"/>
      <c r="AV172" s="66"/>
      <c r="AW172" s="66"/>
      <c r="AX172" s="66"/>
      <c r="AY172" s="66"/>
      <c r="AZ172" s="66"/>
      <c r="BA172" s="66"/>
      <c r="BB172" s="66"/>
      <c r="BC172" s="66"/>
      <c r="BD172" s="66"/>
      <c r="BE172" s="66"/>
      <c r="BF172" s="66"/>
      <c r="BG172" s="66"/>
      <c r="BH172" s="66"/>
      <c r="BI172" s="66"/>
      <c r="BJ172" s="66"/>
      <c r="BK172" s="66"/>
      <c r="BL172" s="66"/>
      <c r="BM172" s="66"/>
      <c r="BN172" s="66"/>
      <c r="BO172" s="66"/>
      <c r="BP172" s="66"/>
      <c r="BQ172" s="66"/>
      <c r="BR172" s="66"/>
      <c r="BS172" s="66"/>
      <c r="BT172" s="66"/>
      <c r="BU172" s="66"/>
      <c r="BV172" s="66"/>
      <c r="BW172" s="66"/>
      <c r="BX172" s="66"/>
      <c r="BY172" s="66"/>
      <c r="BZ172" s="66"/>
      <c r="CA172" s="66"/>
      <c r="CB172" s="66"/>
      <c r="CC172" s="66"/>
      <c r="CD172" s="66"/>
      <c r="CE172" s="66"/>
      <c r="CF172" s="66"/>
      <c r="CG172" s="66"/>
      <c r="CH172" s="66"/>
      <c r="CI172" s="66"/>
      <c r="CJ172" s="66"/>
      <c r="CK172" s="66"/>
      <c r="CL172" s="66"/>
      <c r="CM172" s="66"/>
      <c r="CN172" s="66"/>
      <c r="CO172" s="66"/>
      <c r="CP172" s="66"/>
      <c r="CQ172" s="66"/>
      <c r="CR172" s="66"/>
      <c r="CS172" s="66"/>
      <c r="CT172" s="66"/>
      <c r="CU172" s="66"/>
      <c r="CV172" s="66"/>
      <c r="CW172" s="66"/>
      <c r="CX172" s="66"/>
      <c r="CY172" s="66"/>
      <c r="CZ172" s="66"/>
      <c r="DA172" s="66"/>
      <c r="DB172" s="66"/>
      <c r="DC172" s="66"/>
      <c r="DD172" s="66"/>
      <c r="DE172" s="66"/>
      <c r="DF172" s="66"/>
      <c r="DG172" s="66"/>
      <c r="DH172" s="66"/>
      <c r="DI172" s="66"/>
      <c r="DJ172" s="66"/>
      <c r="DK172" s="66"/>
      <c r="DL172" s="66"/>
      <c r="DM172" s="66"/>
      <c r="DN172" s="66"/>
      <c r="DO172" s="66"/>
      <c r="DP172" s="66"/>
      <c r="DQ172" s="66"/>
      <c r="DR172" s="66"/>
      <c r="DS172" s="66"/>
      <c r="DT172" s="66"/>
      <c r="DU172" s="66"/>
      <c r="DV172" s="66"/>
      <c r="DW172" s="66"/>
      <c r="DX172" s="66"/>
      <c r="DY172" s="66"/>
      <c r="DZ172" s="66"/>
      <c r="EA172" s="66"/>
      <c r="EB172" s="66"/>
      <c r="EC172" s="66"/>
      <c r="ED172" s="66"/>
      <c r="EE172" s="66"/>
      <c r="EF172" s="66"/>
      <c r="EG172" s="66"/>
      <c r="EH172" s="66"/>
      <c r="EI172" s="66"/>
      <c r="EJ172" s="66"/>
      <c r="EK172" s="66"/>
      <c r="EL172" s="66"/>
      <c r="EM172" s="66"/>
      <c r="EN172" s="66"/>
      <c r="EO172" s="66"/>
      <c r="EP172" s="66"/>
      <c r="EQ172" s="66"/>
      <c r="ER172" s="66"/>
      <c r="ES172" s="66"/>
      <c r="ET172" s="66"/>
      <c r="EU172" s="66"/>
      <c r="EV172" s="66"/>
      <c r="EW172" s="66"/>
      <c r="EX172" s="66"/>
      <c r="EY172" s="66"/>
      <c r="EZ172" s="66"/>
      <c r="FA172" s="66"/>
      <c r="FB172" s="66"/>
      <c r="FC172" s="66"/>
      <c r="FD172" s="66"/>
      <c r="FE172" s="66"/>
      <c r="FF172" s="66"/>
      <c r="FG172" s="66"/>
      <c r="FH172" s="66"/>
      <c r="FI172" s="66"/>
      <c r="FJ172" s="66"/>
      <c r="FK172" s="66"/>
      <c r="FL172" s="66"/>
      <c r="FM172" s="66"/>
      <c r="FN172" s="66"/>
      <c r="FO172" s="66"/>
      <c r="FP172" s="66"/>
      <c r="FQ172" s="66"/>
      <c r="FR172" s="66"/>
      <c r="FS172" s="66"/>
      <c r="FT172" s="66"/>
      <c r="FU172" s="66"/>
      <c r="FV172" s="66"/>
      <c r="FW172" s="66"/>
      <c r="FX172" s="66"/>
      <c r="FY172" s="66"/>
      <c r="FZ172" s="66"/>
    </row>
    <row r="173" spans="28:182" x14ac:dyDescent="0.25"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  <c r="AN173" s="66"/>
      <c r="AO173" s="66"/>
      <c r="AP173" s="66"/>
      <c r="AQ173" s="66"/>
      <c r="AR173" s="66"/>
      <c r="AS173" s="66"/>
      <c r="AT173" s="66"/>
      <c r="AU173" s="66"/>
      <c r="AV173" s="66"/>
      <c r="AW173" s="66"/>
      <c r="AX173" s="66"/>
      <c r="AY173" s="66"/>
      <c r="AZ173" s="66"/>
      <c r="BA173" s="66"/>
      <c r="BB173" s="66"/>
      <c r="BC173" s="66"/>
      <c r="BD173" s="66"/>
      <c r="BE173" s="66"/>
      <c r="BF173" s="66"/>
      <c r="BG173" s="66"/>
      <c r="BH173" s="66"/>
      <c r="BI173" s="66"/>
      <c r="BJ173" s="66"/>
      <c r="BK173" s="66"/>
      <c r="BL173" s="66"/>
      <c r="BM173" s="66"/>
      <c r="BN173" s="66"/>
      <c r="BO173" s="66"/>
      <c r="BP173" s="66"/>
      <c r="BQ173" s="66"/>
      <c r="BR173" s="66"/>
      <c r="BS173" s="66"/>
      <c r="BT173" s="66"/>
      <c r="BU173" s="66"/>
      <c r="BV173" s="66"/>
      <c r="BW173" s="66"/>
      <c r="BX173" s="66"/>
      <c r="BY173" s="66"/>
      <c r="BZ173" s="66"/>
      <c r="CA173" s="66"/>
      <c r="CB173" s="66"/>
      <c r="CC173" s="66"/>
      <c r="CD173" s="66"/>
      <c r="CE173" s="66"/>
      <c r="CF173" s="66"/>
      <c r="CG173" s="66"/>
      <c r="CH173" s="66"/>
      <c r="CI173" s="66"/>
      <c r="CJ173" s="66"/>
      <c r="CK173" s="66"/>
      <c r="CL173" s="66"/>
      <c r="CM173" s="66"/>
      <c r="CN173" s="66"/>
      <c r="CO173" s="66"/>
      <c r="CP173" s="66"/>
      <c r="CQ173" s="66"/>
      <c r="CR173" s="66"/>
      <c r="CS173" s="66"/>
      <c r="CT173" s="66"/>
      <c r="CU173" s="66"/>
      <c r="CV173" s="66"/>
      <c r="CW173" s="66"/>
      <c r="CX173" s="66"/>
      <c r="CY173" s="66"/>
      <c r="CZ173" s="66"/>
      <c r="DA173" s="66"/>
      <c r="DB173" s="66"/>
      <c r="DC173" s="66"/>
      <c r="DD173" s="66"/>
      <c r="DE173" s="66"/>
      <c r="DF173" s="66"/>
      <c r="DG173" s="66"/>
      <c r="DH173" s="66"/>
      <c r="DI173" s="66"/>
      <c r="DJ173" s="66"/>
      <c r="DK173" s="66"/>
      <c r="DL173" s="66"/>
      <c r="DM173" s="66"/>
      <c r="DN173" s="66"/>
      <c r="DO173" s="66"/>
      <c r="DP173" s="66"/>
      <c r="DQ173" s="66"/>
      <c r="DR173" s="66"/>
      <c r="DS173" s="66"/>
      <c r="DT173" s="66"/>
      <c r="DU173" s="66"/>
      <c r="DV173" s="66"/>
      <c r="DW173" s="66"/>
      <c r="DX173" s="66"/>
      <c r="DY173" s="66"/>
      <c r="DZ173" s="66"/>
      <c r="EA173" s="66"/>
      <c r="EB173" s="66"/>
      <c r="EC173" s="66"/>
      <c r="ED173" s="66"/>
      <c r="EE173" s="66"/>
      <c r="EF173" s="66"/>
      <c r="EG173" s="66"/>
      <c r="EH173" s="66"/>
      <c r="EI173" s="66"/>
      <c r="EJ173" s="66"/>
      <c r="EK173" s="66"/>
      <c r="EL173" s="66"/>
      <c r="EM173" s="66"/>
      <c r="EN173" s="66"/>
      <c r="EO173" s="66"/>
      <c r="EP173" s="66"/>
      <c r="EQ173" s="66"/>
      <c r="ER173" s="66"/>
      <c r="ES173" s="66"/>
      <c r="ET173" s="66"/>
      <c r="EU173" s="66"/>
      <c r="EV173" s="66"/>
      <c r="EW173" s="66"/>
      <c r="EX173" s="66"/>
      <c r="EY173" s="66"/>
      <c r="EZ173" s="66"/>
      <c r="FA173" s="66"/>
      <c r="FB173" s="66"/>
      <c r="FC173" s="66"/>
      <c r="FD173" s="66"/>
      <c r="FE173" s="66"/>
      <c r="FF173" s="66"/>
      <c r="FG173" s="66"/>
      <c r="FH173" s="66"/>
      <c r="FI173" s="66"/>
      <c r="FJ173" s="66"/>
      <c r="FK173" s="66"/>
      <c r="FL173" s="66"/>
      <c r="FM173" s="66"/>
      <c r="FN173" s="66"/>
      <c r="FO173" s="66"/>
      <c r="FP173" s="66"/>
      <c r="FQ173" s="66"/>
      <c r="FR173" s="66"/>
      <c r="FS173" s="66"/>
      <c r="FT173" s="66"/>
      <c r="FU173" s="66"/>
      <c r="FV173" s="66"/>
      <c r="FW173" s="66"/>
      <c r="FX173" s="66"/>
      <c r="FY173" s="66"/>
      <c r="FZ173" s="66"/>
    </row>
    <row r="174" spans="28:182" x14ac:dyDescent="0.25">
      <c r="AB174" s="66"/>
      <c r="AC174" s="66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6"/>
      <c r="AQ174" s="66"/>
      <c r="AR174" s="66"/>
      <c r="AS174" s="66"/>
      <c r="AT174" s="66"/>
      <c r="AU174" s="66"/>
      <c r="AV174" s="66"/>
      <c r="AW174" s="66"/>
      <c r="AX174" s="66"/>
      <c r="AY174" s="66"/>
      <c r="AZ174" s="66"/>
      <c r="BA174" s="66"/>
      <c r="BB174" s="66"/>
      <c r="BC174" s="66"/>
      <c r="BD174" s="66"/>
      <c r="BE174" s="66"/>
      <c r="BF174" s="66"/>
      <c r="BG174" s="66"/>
      <c r="BH174" s="66"/>
      <c r="BI174" s="66"/>
      <c r="BJ174" s="66"/>
      <c r="BK174" s="66"/>
      <c r="BL174" s="66"/>
      <c r="BM174" s="66"/>
      <c r="BN174" s="66"/>
      <c r="BO174" s="66"/>
      <c r="BP174" s="66"/>
      <c r="BQ174" s="66"/>
      <c r="BR174" s="66"/>
      <c r="BS174" s="66"/>
      <c r="BT174" s="66"/>
      <c r="BU174" s="66"/>
      <c r="BV174" s="66"/>
      <c r="BW174" s="66"/>
      <c r="BX174" s="66"/>
      <c r="BY174" s="66"/>
      <c r="BZ174" s="66"/>
      <c r="CA174" s="66"/>
      <c r="CB174" s="66"/>
      <c r="CC174" s="66"/>
      <c r="CD174" s="66"/>
      <c r="CE174" s="66"/>
      <c r="CF174" s="66"/>
      <c r="CG174" s="66"/>
      <c r="CH174" s="66"/>
      <c r="CI174" s="66"/>
      <c r="CJ174" s="66"/>
      <c r="CK174" s="66"/>
      <c r="CL174" s="66"/>
      <c r="CM174" s="66"/>
      <c r="CN174" s="66"/>
      <c r="CO174" s="66"/>
      <c r="CP174" s="66"/>
      <c r="CQ174" s="66"/>
      <c r="CR174" s="66"/>
      <c r="CS174" s="66"/>
      <c r="CT174" s="66"/>
      <c r="CU174" s="66"/>
      <c r="CV174" s="66"/>
      <c r="CW174" s="66"/>
      <c r="CX174" s="66"/>
      <c r="CY174" s="66"/>
      <c r="CZ174" s="66"/>
      <c r="DA174" s="66"/>
      <c r="DB174" s="66"/>
      <c r="DC174" s="66"/>
      <c r="DD174" s="66"/>
      <c r="DE174" s="66"/>
      <c r="DF174" s="66"/>
      <c r="DG174" s="66"/>
      <c r="DH174" s="66"/>
      <c r="DI174" s="66"/>
      <c r="DJ174" s="66"/>
      <c r="DK174" s="66"/>
      <c r="DL174" s="66"/>
      <c r="DM174" s="66"/>
      <c r="DN174" s="66"/>
      <c r="DO174" s="66"/>
      <c r="DP174" s="66"/>
      <c r="DQ174" s="66"/>
      <c r="DR174" s="66"/>
      <c r="DS174" s="66"/>
      <c r="DT174" s="66"/>
      <c r="DU174" s="66"/>
      <c r="DV174" s="66"/>
      <c r="DW174" s="66"/>
      <c r="DX174" s="66"/>
      <c r="DY174" s="66"/>
      <c r="DZ174" s="66"/>
      <c r="EA174" s="66"/>
      <c r="EB174" s="66"/>
      <c r="EC174" s="66"/>
      <c r="ED174" s="66"/>
      <c r="EE174" s="66"/>
      <c r="EF174" s="66"/>
      <c r="EG174" s="66"/>
      <c r="EH174" s="66"/>
      <c r="EI174" s="66"/>
      <c r="EJ174" s="66"/>
      <c r="EK174" s="66"/>
      <c r="EL174" s="66"/>
      <c r="EM174" s="66"/>
      <c r="EN174" s="66"/>
      <c r="EO174" s="66"/>
      <c r="EP174" s="66"/>
      <c r="EQ174" s="66"/>
      <c r="ER174" s="66"/>
      <c r="ES174" s="66"/>
      <c r="ET174" s="66"/>
      <c r="EU174" s="66"/>
      <c r="EV174" s="66"/>
      <c r="EW174" s="66"/>
      <c r="EX174" s="66"/>
      <c r="EY174" s="66"/>
      <c r="EZ174" s="66"/>
      <c r="FA174" s="66"/>
      <c r="FB174" s="66"/>
      <c r="FC174" s="66"/>
      <c r="FD174" s="66"/>
      <c r="FE174" s="66"/>
      <c r="FF174" s="66"/>
      <c r="FG174" s="66"/>
      <c r="FH174" s="66"/>
      <c r="FI174" s="66"/>
      <c r="FJ174" s="66"/>
      <c r="FK174" s="66"/>
      <c r="FL174" s="66"/>
      <c r="FM174" s="66"/>
      <c r="FN174" s="66"/>
      <c r="FO174" s="66"/>
      <c r="FP174" s="66"/>
      <c r="FQ174" s="66"/>
      <c r="FR174" s="66"/>
      <c r="FS174" s="66"/>
      <c r="FT174" s="66"/>
      <c r="FU174" s="66"/>
      <c r="FV174" s="66"/>
      <c r="FW174" s="66"/>
      <c r="FX174" s="66"/>
      <c r="FY174" s="66"/>
      <c r="FZ174" s="66"/>
    </row>
    <row r="175" spans="28:182" x14ac:dyDescent="0.25">
      <c r="AB175" s="66"/>
      <c r="AC175" s="66"/>
      <c r="AD175" s="66"/>
      <c r="AE175" s="66"/>
      <c r="AF175" s="66"/>
      <c r="AG175" s="66"/>
      <c r="AH175" s="66"/>
      <c r="AI175" s="66"/>
      <c r="AJ175" s="66"/>
      <c r="AK175" s="66"/>
      <c r="AL175" s="66"/>
      <c r="AM175" s="66"/>
      <c r="AN175" s="66"/>
      <c r="AO175" s="66"/>
      <c r="AP175" s="66"/>
      <c r="AQ175" s="66"/>
      <c r="AR175" s="66"/>
      <c r="AS175" s="66"/>
      <c r="AT175" s="66"/>
      <c r="AU175" s="66"/>
      <c r="AV175" s="66"/>
      <c r="AW175" s="66"/>
      <c r="AX175" s="66"/>
      <c r="AY175" s="66"/>
      <c r="AZ175" s="66"/>
      <c r="BA175" s="66"/>
      <c r="BB175" s="66"/>
      <c r="BC175" s="66"/>
      <c r="BD175" s="66"/>
      <c r="BE175" s="66"/>
      <c r="BF175" s="66"/>
      <c r="BG175" s="66"/>
      <c r="BH175" s="66"/>
      <c r="BI175" s="66"/>
      <c r="BJ175" s="66"/>
      <c r="BK175" s="66"/>
      <c r="BL175" s="66"/>
      <c r="BM175" s="66"/>
      <c r="BN175" s="66"/>
      <c r="BO175" s="66"/>
      <c r="BP175" s="66"/>
      <c r="BQ175" s="66"/>
      <c r="BR175" s="66"/>
      <c r="BS175" s="66"/>
      <c r="BT175" s="66"/>
      <c r="BU175" s="66"/>
      <c r="BV175" s="66"/>
      <c r="BW175" s="66"/>
      <c r="BX175" s="66"/>
      <c r="BY175" s="66"/>
      <c r="BZ175" s="66"/>
      <c r="CA175" s="66"/>
      <c r="CB175" s="66"/>
      <c r="CC175" s="66"/>
      <c r="CD175" s="66"/>
      <c r="CE175" s="66"/>
      <c r="CF175" s="66"/>
      <c r="CG175" s="66"/>
      <c r="CH175" s="66"/>
      <c r="CI175" s="66"/>
      <c r="CJ175" s="66"/>
      <c r="CK175" s="66"/>
      <c r="CL175" s="66"/>
      <c r="CM175" s="66"/>
      <c r="CN175" s="66"/>
      <c r="CO175" s="66"/>
      <c r="CP175" s="66"/>
      <c r="CQ175" s="66"/>
      <c r="CR175" s="66"/>
      <c r="CS175" s="66"/>
      <c r="CT175" s="66"/>
      <c r="CU175" s="66"/>
      <c r="CV175" s="66"/>
      <c r="CW175" s="66"/>
      <c r="CX175" s="66"/>
      <c r="CY175" s="66"/>
      <c r="CZ175" s="66"/>
      <c r="DA175" s="66"/>
      <c r="DB175" s="66"/>
      <c r="DC175" s="66"/>
      <c r="DD175" s="66"/>
      <c r="DE175" s="66"/>
      <c r="DF175" s="66"/>
      <c r="DG175" s="66"/>
      <c r="DH175" s="66"/>
      <c r="DI175" s="66"/>
      <c r="DJ175" s="66"/>
      <c r="DK175" s="66"/>
      <c r="DL175" s="66"/>
      <c r="DM175" s="66"/>
      <c r="DN175" s="66"/>
      <c r="DO175" s="66"/>
      <c r="DP175" s="66"/>
      <c r="DQ175" s="66"/>
      <c r="DR175" s="66"/>
      <c r="DS175" s="66"/>
      <c r="DT175" s="66"/>
      <c r="DU175" s="66"/>
      <c r="DV175" s="66"/>
      <c r="DW175" s="66"/>
      <c r="DX175" s="66"/>
      <c r="DY175" s="66"/>
      <c r="DZ175" s="66"/>
      <c r="EA175" s="66"/>
      <c r="EB175" s="66"/>
      <c r="EC175" s="66"/>
      <c r="ED175" s="66"/>
      <c r="EE175" s="66"/>
      <c r="EF175" s="66"/>
      <c r="EG175" s="66"/>
      <c r="EH175" s="66"/>
      <c r="EI175" s="66"/>
      <c r="EJ175" s="66"/>
      <c r="EK175" s="66"/>
      <c r="EL175" s="66"/>
      <c r="EM175" s="66"/>
      <c r="EN175" s="66"/>
      <c r="EO175" s="66"/>
      <c r="EP175" s="66"/>
      <c r="EQ175" s="66"/>
      <c r="ER175" s="66"/>
      <c r="ES175" s="66"/>
      <c r="ET175" s="66"/>
      <c r="EU175" s="66"/>
      <c r="EV175" s="66"/>
      <c r="EW175" s="66"/>
      <c r="EX175" s="66"/>
      <c r="EY175" s="66"/>
      <c r="EZ175" s="66"/>
      <c r="FA175" s="66"/>
      <c r="FB175" s="66"/>
      <c r="FC175" s="66"/>
      <c r="FD175" s="66"/>
      <c r="FE175" s="66"/>
      <c r="FF175" s="66"/>
      <c r="FG175" s="66"/>
      <c r="FH175" s="66"/>
      <c r="FI175" s="66"/>
      <c r="FJ175" s="66"/>
      <c r="FK175" s="66"/>
      <c r="FL175" s="66"/>
      <c r="FM175" s="66"/>
      <c r="FN175" s="66"/>
      <c r="FO175" s="66"/>
      <c r="FP175" s="66"/>
      <c r="FQ175" s="66"/>
      <c r="FR175" s="66"/>
      <c r="FS175" s="66"/>
      <c r="FT175" s="66"/>
      <c r="FU175" s="66"/>
      <c r="FV175" s="66"/>
      <c r="FW175" s="66"/>
      <c r="FX175" s="66"/>
      <c r="FY175" s="66"/>
      <c r="FZ175" s="66"/>
    </row>
    <row r="176" spans="28:182" x14ac:dyDescent="0.25"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  <c r="AR176" s="66"/>
      <c r="AS176" s="66"/>
      <c r="AT176" s="66"/>
      <c r="AU176" s="66"/>
      <c r="AV176" s="66"/>
      <c r="AW176" s="66"/>
      <c r="AX176" s="66"/>
      <c r="AY176" s="66"/>
      <c r="AZ176" s="66"/>
      <c r="BA176" s="66"/>
      <c r="BB176" s="66"/>
      <c r="BC176" s="66"/>
      <c r="BD176" s="66"/>
      <c r="BE176" s="66"/>
      <c r="BF176" s="66"/>
      <c r="BG176" s="66"/>
      <c r="BH176" s="66"/>
      <c r="BI176" s="66"/>
      <c r="BJ176" s="66"/>
      <c r="BK176" s="66"/>
      <c r="BL176" s="66"/>
      <c r="BM176" s="66"/>
      <c r="BN176" s="66"/>
      <c r="BO176" s="66"/>
      <c r="BP176" s="66"/>
      <c r="BQ176" s="66"/>
      <c r="BR176" s="66"/>
      <c r="BS176" s="66"/>
      <c r="BT176" s="66"/>
      <c r="BU176" s="66"/>
      <c r="BV176" s="66"/>
      <c r="BW176" s="66"/>
      <c r="BX176" s="66"/>
      <c r="BY176" s="66"/>
      <c r="BZ176" s="66"/>
      <c r="CA176" s="66"/>
      <c r="CB176" s="66"/>
      <c r="CC176" s="66"/>
      <c r="CD176" s="66"/>
      <c r="CE176" s="66"/>
      <c r="CF176" s="66"/>
      <c r="CG176" s="66"/>
      <c r="CH176" s="66"/>
      <c r="CI176" s="66"/>
      <c r="CJ176" s="66"/>
      <c r="CK176" s="66"/>
      <c r="CL176" s="66"/>
      <c r="CM176" s="66"/>
      <c r="CN176" s="66"/>
      <c r="CO176" s="66"/>
      <c r="CP176" s="66"/>
      <c r="CQ176" s="66"/>
      <c r="CR176" s="66"/>
      <c r="CS176" s="66"/>
      <c r="CT176" s="66"/>
      <c r="CU176" s="66"/>
      <c r="CV176" s="66"/>
      <c r="CW176" s="66"/>
      <c r="CX176" s="66"/>
      <c r="CY176" s="66"/>
      <c r="CZ176" s="66"/>
      <c r="DA176" s="66"/>
      <c r="DB176" s="66"/>
      <c r="DC176" s="66"/>
      <c r="DD176" s="66"/>
      <c r="DE176" s="66"/>
      <c r="DF176" s="66"/>
      <c r="DG176" s="66"/>
      <c r="DH176" s="66"/>
      <c r="DI176" s="66"/>
      <c r="DJ176" s="66"/>
      <c r="DK176" s="66"/>
      <c r="DL176" s="66"/>
      <c r="DM176" s="66"/>
      <c r="DN176" s="66"/>
      <c r="DO176" s="66"/>
      <c r="DP176" s="66"/>
      <c r="DQ176" s="66"/>
      <c r="DR176" s="66"/>
      <c r="DS176" s="66"/>
      <c r="DT176" s="66"/>
      <c r="DU176" s="66"/>
      <c r="DV176" s="66"/>
      <c r="DW176" s="66"/>
      <c r="DX176" s="66"/>
      <c r="DY176" s="66"/>
      <c r="DZ176" s="66"/>
      <c r="EA176" s="66"/>
      <c r="EB176" s="66"/>
      <c r="EC176" s="66"/>
      <c r="ED176" s="66"/>
      <c r="EE176" s="66"/>
      <c r="EF176" s="66"/>
      <c r="EG176" s="66"/>
      <c r="EH176" s="66"/>
      <c r="EI176" s="66"/>
      <c r="EJ176" s="66"/>
      <c r="EK176" s="66"/>
      <c r="EL176" s="66"/>
      <c r="EM176" s="66"/>
      <c r="EN176" s="66"/>
      <c r="EO176" s="66"/>
      <c r="EP176" s="66"/>
      <c r="EQ176" s="66"/>
      <c r="ER176" s="66"/>
      <c r="ES176" s="66"/>
      <c r="ET176" s="66"/>
      <c r="EU176" s="66"/>
      <c r="EV176" s="66"/>
      <c r="EW176" s="66"/>
      <c r="EX176" s="66"/>
      <c r="EY176" s="66"/>
      <c r="EZ176" s="66"/>
      <c r="FA176" s="66"/>
      <c r="FB176" s="66"/>
      <c r="FC176" s="66"/>
      <c r="FD176" s="66"/>
      <c r="FE176" s="66"/>
      <c r="FF176" s="66"/>
      <c r="FG176" s="66"/>
      <c r="FH176" s="66"/>
      <c r="FI176" s="66"/>
      <c r="FJ176" s="66"/>
      <c r="FK176" s="66"/>
      <c r="FL176" s="66"/>
      <c r="FM176" s="66"/>
      <c r="FN176" s="66"/>
      <c r="FO176" s="66"/>
      <c r="FP176" s="66"/>
      <c r="FQ176" s="66"/>
      <c r="FR176" s="66"/>
      <c r="FS176" s="66"/>
      <c r="FT176" s="66"/>
      <c r="FU176" s="66"/>
      <c r="FV176" s="66"/>
      <c r="FW176" s="66"/>
      <c r="FX176" s="66"/>
      <c r="FY176" s="66"/>
      <c r="FZ176" s="66"/>
    </row>
    <row r="177" spans="28:182" x14ac:dyDescent="0.25"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66"/>
      <c r="AN177" s="66"/>
      <c r="AO177" s="66"/>
      <c r="AP177" s="66"/>
      <c r="AQ177" s="66"/>
      <c r="AR177" s="66"/>
      <c r="AS177" s="66"/>
      <c r="AT177" s="66"/>
      <c r="AU177" s="66"/>
      <c r="AV177" s="66"/>
      <c r="AW177" s="66"/>
      <c r="AX177" s="66"/>
      <c r="AY177" s="66"/>
      <c r="AZ177" s="66"/>
      <c r="BA177" s="66"/>
      <c r="BB177" s="66"/>
      <c r="BC177" s="66"/>
      <c r="BD177" s="66"/>
      <c r="BE177" s="66"/>
      <c r="BF177" s="66"/>
      <c r="BG177" s="66"/>
      <c r="BH177" s="66"/>
      <c r="BI177" s="66"/>
      <c r="BJ177" s="66"/>
      <c r="BK177" s="66"/>
      <c r="BL177" s="66"/>
      <c r="BM177" s="66"/>
      <c r="BN177" s="66"/>
      <c r="BO177" s="66"/>
      <c r="BP177" s="66"/>
      <c r="BQ177" s="66"/>
      <c r="BR177" s="66"/>
      <c r="BS177" s="66"/>
      <c r="BT177" s="66"/>
      <c r="BU177" s="66"/>
      <c r="BV177" s="66"/>
      <c r="BW177" s="66"/>
      <c r="BX177" s="66"/>
      <c r="BY177" s="66"/>
      <c r="BZ177" s="66"/>
      <c r="CA177" s="66"/>
      <c r="CB177" s="66"/>
      <c r="CC177" s="66"/>
      <c r="CD177" s="66"/>
      <c r="CE177" s="66"/>
      <c r="CF177" s="66"/>
      <c r="CG177" s="66"/>
      <c r="CH177" s="66"/>
      <c r="CI177" s="66"/>
      <c r="CJ177" s="66"/>
      <c r="CK177" s="66"/>
      <c r="CL177" s="66"/>
      <c r="CM177" s="66"/>
      <c r="CN177" s="66"/>
      <c r="CO177" s="66"/>
      <c r="CP177" s="66"/>
      <c r="CQ177" s="66"/>
      <c r="CR177" s="66"/>
      <c r="CS177" s="66"/>
      <c r="CT177" s="66"/>
      <c r="CU177" s="66"/>
      <c r="CV177" s="66"/>
      <c r="CW177" s="66"/>
      <c r="CX177" s="66"/>
      <c r="CY177" s="66"/>
      <c r="CZ177" s="66"/>
      <c r="DA177" s="66"/>
      <c r="DB177" s="66"/>
      <c r="DC177" s="66"/>
      <c r="DD177" s="66"/>
      <c r="DE177" s="66"/>
      <c r="DF177" s="66"/>
      <c r="DG177" s="66"/>
      <c r="DH177" s="66"/>
      <c r="DI177" s="66"/>
      <c r="DJ177" s="66"/>
      <c r="DK177" s="66"/>
      <c r="DL177" s="66"/>
      <c r="DM177" s="66"/>
      <c r="DN177" s="66"/>
      <c r="DO177" s="66"/>
      <c r="DP177" s="66"/>
      <c r="DQ177" s="66"/>
      <c r="DR177" s="66"/>
      <c r="DS177" s="66"/>
      <c r="DT177" s="66"/>
      <c r="DU177" s="66"/>
      <c r="DV177" s="66"/>
      <c r="DW177" s="66"/>
      <c r="DX177" s="66"/>
      <c r="DY177" s="66"/>
      <c r="DZ177" s="66"/>
      <c r="EA177" s="66"/>
      <c r="EB177" s="66"/>
      <c r="EC177" s="66"/>
      <c r="ED177" s="66"/>
      <c r="EE177" s="66"/>
      <c r="EF177" s="66"/>
      <c r="EG177" s="66"/>
      <c r="EH177" s="66"/>
      <c r="EI177" s="66"/>
      <c r="EJ177" s="66"/>
      <c r="EK177" s="66"/>
      <c r="EL177" s="66"/>
      <c r="EM177" s="66"/>
      <c r="EN177" s="66"/>
      <c r="EO177" s="66"/>
      <c r="EP177" s="66"/>
      <c r="EQ177" s="66"/>
      <c r="ER177" s="66"/>
      <c r="ES177" s="66"/>
      <c r="ET177" s="66"/>
      <c r="EU177" s="66"/>
      <c r="EV177" s="66"/>
      <c r="EW177" s="66"/>
      <c r="EX177" s="66"/>
      <c r="EY177" s="66"/>
      <c r="EZ177" s="66"/>
      <c r="FA177" s="66"/>
      <c r="FB177" s="66"/>
      <c r="FC177" s="66"/>
      <c r="FD177" s="66"/>
      <c r="FE177" s="66"/>
      <c r="FF177" s="66"/>
      <c r="FG177" s="66"/>
      <c r="FH177" s="66"/>
      <c r="FI177" s="66"/>
      <c r="FJ177" s="66"/>
      <c r="FK177" s="66"/>
      <c r="FL177" s="66"/>
      <c r="FM177" s="66"/>
      <c r="FN177" s="66"/>
      <c r="FO177" s="66"/>
      <c r="FP177" s="66"/>
      <c r="FQ177" s="66"/>
      <c r="FR177" s="66"/>
      <c r="FS177" s="66"/>
      <c r="FT177" s="66"/>
      <c r="FU177" s="66"/>
      <c r="FV177" s="66"/>
      <c r="FW177" s="66"/>
      <c r="FX177" s="66"/>
      <c r="FY177" s="66"/>
      <c r="FZ177" s="66"/>
    </row>
    <row r="178" spans="28:182" x14ac:dyDescent="0.25">
      <c r="AB178" s="66"/>
      <c r="AC178" s="66"/>
      <c r="AD178" s="66"/>
      <c r="AE178" s="66"/>
      <c r="AF178" s="66"/>
      <c r="AG178" s="66"/>
      <c r="AH178" s="66"/>
      <c r="AI178" s="66"/>
      <c r="AJ178" s="66"/>
      <c r="AK178" s="66"/>
      <c r="AL178" s="66"/>
      <c r="AM178" s="66"/>
      <c r="AN178" s="66"/>
      <c r="AO178" s="66"/>
      <c r="AP178" s="66"/>
      <c r="AQ178" s="66"/>
      <c r="AR178" s="66"/>
      <c r="AS178" s="66"/>
      <c r="AT178" s="66"/>
      <c r="AU178" s="66"/>
      <c r="AV178" s="66"/>
      <c r="AW178" s="66"/>
      <c r="AX178" s="66"/>
      <c r="AY178" s="66"/>
      <c r="AZ178" s="66"/>
      <c r="BA178" s="66"/>
      <c r="BB178" s="66"/>
      <c r="BC178" s="66"/>
      <c r="BD178" s="66"/>
      <c r="BE178" s="66"/>
      <c r="BF178" s="66"/>
      <c r="BG178" s="66"/>
      <c r="BH178" s="66"/>
      <c r="BI178" s="66"/>
      <c r="BJ178" s="66"/>
      <c r="BK178" s="66"/>
      <c r="BL178" s="66"/>
      <c r="BM178" s="66"/>
      <c r="BN178" s="66"/>
      <c r="BO178" s="66"/>
      <c r="BP178" s="66"/>
      <c r="BQ178" s="66"/>
      <c r="BR178" s="66"/>
      <c r="BS178" s="66"/>
      <c r="BT178" s="66"/>
      <c r="BU178" s="66"/>
      <c r="BV178" s="66"/>
      <c r="BW178" s="66"/>
      <c r="BX178" s="66"/>
      <c r="BY178" s="66"/>
      <c r="BZ178" s="66"/>
      <c r="CA178" s="66"/>
      <c r="CB178" s="66"/>
      <c r="CC178" s="66"/>
      <c r="CD178" s="66"/>
      <c r="CE178" s="66"/>
      <c r="CF178" s="66"/>
      <c r="CG178" s="66"/>
      <c r="CH178" s="66"/>
      <c r="CI178" s="66"/>
      <c r="CJ178" s="66"/>
      <c r="CK178" s="66"/>
      <c r="CL178" s="66"/>
      <c r="CM178" s="66"/>
      <c r="CN178" s="66"/>
      <c r="CO178" s="66"/>
      <c r="CP178" s="66"/>
      <c r="CQ178" s="66"/>
      <c r="CR178" s="66"/>
      <c r="CS178" s="66"/>
      <c r="CT178" s="66"/>
      <c r="CU178" s="66"/>
      <c r="CV178" s="66"/>
      <c r="CW178" s="66"/>
      <c r="CX178" s="66"/>
      <c r="CY178" s="66"/>
      <c r="CZ178" s="66"/>
      <c r="DA178" s="66"/>
      <c r="DB178" s="66"/>
      <c r="DC178" s="66"/>
      <c r="DD178" s="66"/>
      <c r="DE178" s="66"/>
      <c r="DF178" s="66"/>
      <c r="DG178" s="66"/>
      <c r="DH178" s="66"/>
      <c r="DI178" s="66"/>
      <c r="DJ178" s="66"/>
      <c r="DK178" s="66"/>
      <c r="DL178" s="66"/>
      <c r="DM178" s="66"/>
      <c r="DN178" s="66"/>
      <c r="DO178" s="66"/>
      <c r="DP178" s="66"/>
      <c r="DQ178" s="66"/>
      <c r="DR178" s="66"/>
      <c r="DS178" s="66"/>
      <c r="DT178" s="66"/>
      <c r="DU178" s="66"/>
      <c r="DV178" s="66"/>
      <c r="DW178" s="66"/>
      <c r="DX178" s="66"/>
      <c r="DY178" s="66"/>
      <c r="DZ178" s="66"/>
      <c r="EA178" s="66"/>
      <c r="EB178" s="66"/>
      <c r="EC178" s="66"/>
      <c r="ED178" s="66"/>
      <c r="EE178" s="66"/>
      <c r="EF178" s="66"/>
      <c r="EG178" s="66"/>
      <c r="EH178" s="66"/>
      <c r="EI178" s="66"/>
      <c r="EJ178" s="66"/>
      <c r="EK178" s="66"/>
      <c r="EL178" s="66"/>
      <c r="EM178" s="66"/>
      <c r="EN178" s="66"/>
      <c r="EO178" s="66"/>
      <c r="EP178" s="66"/>
      <c r="EQ178" s="66"/>
      <c r="ER178" s="66"/>
      <c r="ES178" s="66"/>
      <c r="ET178" s="66"/>
      <c r="EU178" s="66"/>
      <c r="EV178" s="66"/>
      <c r="EW178" s="66"/>
      <c r="EX178" s="66"/>
      <c r="EY178" s="66"/>
      <c r="EZ178" s="66"/>
      <c r="FA178" s="66"/>
      <c r="FB178" s="66"/>
      <c r="FC178" s="66"/>
      <c r="FD178" s="66"/>
      <c r="FE178" s="66"/>
      <c r="FF178" s="66"/>
      <c r="FG178" s="66"/>
      <c r="FH178" s="66"/>
      <c r="FI178" s="66"/>
      <c r="FJ178" s="66"/>
      <c r="FK178" s="66"/>
      <c r="FL178" s="66"/>
      <c r="FM178" s="66"/>
      <c r="FN178" s="66"/>
      <c r="FO178" s="66"/>
      <c r="FP178" s="66"/>
      <c r="FQ178" s="66"/>
      <c r="FR178" s="66"/>
      <c r="FS178" s="66"/>
      <c r="FT178" s="66"/>
      <c r="FU178" s="66"/>
      <c r="FV178" s="66"/>
      <c r="FW178" s="66"/>
      <c r="FX178" s="66"/>
      <c r="FY178" s="66"/>
      <c r="FZ178" s="66"/>
    </row>
    <row r="179" spans="28:182" x14ac:dyDescent="0.25"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66"/>
      <c r="AN179" s="66"/>
      <c r="AO179" s="66"/>
      <c r="AP179" s="66"/>
      <c r="AQ179" s="66"/>
      <c r="AR179" s="66"/>
      <c r="AS179" s="66"/>
      <c r="AT179" s="66"/>
      <c r="AU179" s="66"/>
      <c r="AV179" s="66"/>
      <c r="AW179" s="66"/>
      <c r="AX179" s="66"/>
      <c r="AY179" s="66"/>
      <c r="AZ179" s="66"/>
      <c r="BA179" s="66"/>
      <c r="BB179" s="66"/>
      <c r="BC179" s="66"/>
      <c r="BD179" s="66"/>
      <c r="BE179" s="66"/>
      <c r="BF179" s="66"/>
      <c r="BG179" s="66"/>
      <c r="BH179" s="66"/>
      <c r="BI179" s="66"/>
      <c r="BJ179" s="66"/>
      <c r="BK179" s="66"/>
      <c r="BL179" s="66"/>
      <c r="BM179" s="66"/>
      <c r="BN179" s="66"/>
      <c r="BO179" s="66"/>
      <c r="BP179" s="66"/>
      <c r="BQ179" s="66"/>
      <c r="BR179" s="66"/>
      <c r="BS179" s="66"/>
      <c r="BT179" s="66"/>
      <c r="BU179" s="66"/>
      <c r="BV179" s="66"/>
      <c r="BW179" s="66"/>
      <c r="BX179" s="66"/>
      <c r="BY179" s="66"/>
      <c r="BZ179" s="66"/>
      <c r="CA179" s="66"/>
      <c r="CB179" s="66"/>
      <c r="CC179" s="66"/>
      <c r="CD179" s="66"/>
      <c r="CE179" s="66"/>
      <c r="CF179" s="66"/>
      <c r="CG179" s="66"/>
      <c r="CH179" s="66"/>
      <c r="CI179" s="66"/>
      <c r="CJ179" s="66"/>
      <c r="CK179" s="66"/>
      <c r="CL179" s="66"/>
      <c r="CM179" s="66"/>
      <c r="CN179" s="66"/>
      <c r="CO179" s="66"/>
      <c r="CP179" s="66"/>
      <c r="CQ179" s="66"/>
      <c r="CR179" s="66"/>
      <c r="CS179" s="66"/>
      <c r="CT179" s="66"/>
      <c r="CU179" s="66"/>
      <c r="CV179" s="66"/>
      <c r="CW179" s="66"/>
      <c r="CX179" s="66"/>
      <c r="CY179" s="66"/>
      <c r="CZ179" s="66"/>
      <c r="DA179" s="66"/>
      <c r="DB179" s="66"/>
      <c r="DC179" s="66"/>
      <c r="DD179" s="66"/>
      <c r="DE179" s="66"/>
      <c r="DF179" s="66"/>
      <c r="DG179" s="66"/>
      <c r="DH179" s="66"/>
      <c r="DI179" s="66"/>
      <c r="DJ179" s="66"/>
      <c r="DK179" s="66"/>
      <c r="DL179" s="66"/>
      <c r="DM179" s="66"/>
      <c r="DN179" s="66"/>
      <c r="DO179" s="66"/>
      <c r="DP179" s="66"/>
      <c r="DQ179" s="66"/>
      <c r="DR179" s="66"/>
      <c r="DS179" s="66"/>
      <c r="DT179" s="66"/>
      <c r="DU179" s="66"/>
      <c r="DV179" s="66"/>
      <c r="DW179" s="66"/>
      <c r="DX179" s="66"/>
      <c r="DY179" s="66"/>
      <c r="DZ179" s="66"/>
      <c r="EA179" s="66"/>
      <c r="EB179" s="66"/>
      <c r="EC179" s="66"/>
      <c r="ED179" s="66"/>
      <c r="EE179" s="66"/>
      <c r="EF179" s="66"/>
      <c r="EG179" s="66"/>
      <c r="EH179" s="66"/>
      <c r="EI179" s="66"/>
      <c r="EJ179" s="66"/>
      <c r="EK179" s="66"/>
      <c r="EL179" s="66"/>
      <c r="EM179" s="66"/>
      <c r="EN179" s="66"/>
      <c r="EO179" s="66"/>
      <c r="EP179" s="66"/>
      <c r="EQ179" s="66"/>
      <c r="ER179" s="66"/>
      <c r="ES179" s="66"/>
      <c r="ET179" s="66"/>
      <c r="EU179" s="66"/>
      <c r="EV179" s="66"/>
      <c r="EW179" s="66"/>
      <c r="EX179" s="66"/>
      <c r="EY179" s="66"/>
      <c r="EZ179" s="66"/>
      <c r="FA179" s="66"/>
      <c r="FB179" s="66"/>
      <c r="FC179" s="66"/>
      <c r="FD179" s="66"/>
      <c r="FE179" s="66"/>
      <c r="FF179" s="66"/>
      <c r="FG179" s="66"/>
      <c r="FH179" s="66"/>
      <c r="FI179" s="66"/>
      <c r="FJ179" s="66"/>
      <c r="FK179" s="66"/>
      <c r="FL179" s="66"/>
      <c r="FM179" s="66"/>
      <c r="FN179" s="66"/>
      <c r="FO179" s="66"/>
      <c r="FP179" s="66"/>
      <c r="FQ179" s="66"/>
      <c r="FR179" s="66"/>
      <c r="FS179" s="66"/>
      <c r="FT179" s="66"/>
      <c r="FU179" s="66"/>
      <c r="FV179" s="66"/>
      <c r="FW179" s="66"/>
      <c r="FX179" s="66"/>
      <c r="FY179" s="66"/>
      <c r="FZ179" s="66"/>
    </row>
    <row r="180" spans="28:182" x14ac:dyDescent="0.25"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66"/>
      <c r="AN180" s="66"/>
      <c r="AO180" s="66"/>
      <c r="AP180" s="66"/>
      <c r="AQ180" s="66"/>
      <c r="AR180" s="66"/>
      <c r="AS180" s="66"/>
      <c r="AT180" s="66"/>
      <c r="AU180" s="66"/>
      <c r="AV180" s="66"/>
      <c r="AW180" s="66"/>
      <c r="AX180" s="66"/>
      <c r="AY180" s="66"/>
      <c r="AZ180" s="66"/>
      <c r="BA180" s="66"/>
      <c r="BB180" s="66"/>
      <c r="BC180" s="66"/>
      <c r="BD180" s="66"/>
      <c r="BE180" s="66"/>
      <c r="BF180" s="66"/>
      <c r="BG180" s="66"/>
      <c r="BH180" s="66"/>
      <c r="BI180" s="66"/>
      <c r="BJ180" s="66"/>
      <c r="BK180" s="66"/>
      <c r="BL180" s="66"/>
      <c r="BM180" s="66"/>
      <c r="BN180" s="66"/>
      <c r="BO180" s="66"/>
      <c r="BP180" s="66"/>
      <c r="BQ180" s="66"/>
      <c r="BR180" s="66"/>
      <c r="BS180" s="66"/>
      <c r="BT180" s="66"/>
      <c r="BU180" s="66"/>
      <c r="BV180" s="66"/>
      <c r="BW180" s="66"/>
      <c r="BX180" s="66"/>
      <c r="BY180" s="66"/>
      <c r="BZ180" s="66"/>
      <c r="CA180" s="66"/>
      <c r="CB180" s="66"/>
      <c r="CC180" s="66"/>
      <c r="CD180" s="66"/>
      <c r="CE180" s="66"/>
      <c r="CF180" s="66"/>
      <c r="CG180" s="66"/>
      <c r="CH180" s="66"/>
      <c r="CI180" s="66"/>
      <c r="CJ180" s="66"/>
      <c r="CK180" s="66"/>
      <c r="CL180" s="66"/>
      <c r="CM180" s="66"/>
      <c r="CN180" s="66"/>
      <c r="CO180" s="66"/>
      <c r="CP180" s="66"/>
      <c r="CQ180" s="66"/>
      <c r="CR180" s="66"/>
      <c r="CS180" s="66"/>
      <c r="CT180" s="66"/>
      <c r="CU180" s="66"/>
      <c r="CV180" s="66"/>
      <c r="CW180" s="66"/>
      <c r="CX180" s="66"/>
      <c r="CY180" s="66"/>
      <c r="CZ180" s="66"/>
      <c r="DA180" s="66"/>
      <c r="DB180" s="66"/>
      <c r="DC180" s="66"/>
      <c r="DD180" s="66"/>
      <c r="DE180" s="66"/>
      <c r="DF180" s="66"/>
      <c r="DG180" s="66"/>
      <c r="DH180" s="66"/>
      <c r="DI180" s="66"/>
      <c r="DJ180" s="66"/>
      <c r="DK180" s="66"/>
      <c r="DL180" s="66"/>
      <c r="DM180" s="66"/>
      <c r="DN180" s="66"/>
      <c r="DO180" s="66"/>
      <c r="DP180" s="66"/>
      <c r="DQ180" s="66"/>
      <c r="DR180" s="66"/>
      <c r="DS180" s="66"/>
      <c r="DT180" s="66"/>
      <c r="DU180" s="66"/>
      <c r="DV180" s="66"/>
      <c r="DW180" s="66"/>
      <c r="DX180" s="66"/>
      <c r="DY180" s="66"/>
      <c r="DZ180" s="66"/>
      <c r="EA180" s="66"/>
      <c r="EB180" s="66"/>
      <c r="EC180" s="66"/>
      <c r="ED180" s="66"/>
      <c r="EE180" s="66"/>
      <c r="EF180" s="66"/>
      <c r="EG180" s="66"/>
      <c r="EH180" s="66"/>
      <c r="EI180" s="66"/>
      <c r="EJ180" s="66"/>
      <c r="EK180" s="66"/>
      <c r="EL180" s="66"/>
      <c r="EM180" s="66"/>
      <c r="EN180" s="66"/>
      <c r="EO180" s="66"/>
      <c r="EP180" s="66"/>
      <c r="EQ180" s="66"/>
      <c r="ER180" s="66"/>
      <c r="ES180" s="66"/>
      <c r="ET180" s="66"/>
      <c r="EU180" s="66"/>
      <c r="EV180" s="66"/>
      <c r="EW180" s="66"/>
      <c r="EX180" s="66"/>
      <c r="EY180" s="66"/>
      <c r="EZ180" s="66"/>
      <c r="FA180" s="66"/>
      <c r="FB180" s="66"/>
      <c r="FC180" s="66"/>
      <c r="FD180" s="66"/>
      <c r="FE180" s="66"/>
      <c r="FF180" s="66"/>
      <c r="FG180" s="66"/>
      <c r="FH180" s="66"/>
      <c r="FI180" s="66"/>
      <c r="FJ180" s="66"/>
      <c r="FK180" s="66"/>
      <c r="FL180" s="66"/>
      <c r="FM180" s="66"/>
      <c r="FN180" s="66"/>
      <c r="FO180" s="66"/>
      <c r="FP180" s="66"/>
      <c r="FQ180" s="66"/>
      <c r="FR180" s="66"/>
      <c r="FS180" s="66"/>
      <c r="FT180" s="66"/>
      <c r="FU180" s="66"/>
      <c r="FV180" s="66"/>
      <c r="FW180" s="66"/>
      <c r="FX180" s="66"/>
      <c r="FY180" s="66"/>
      <c r="FZ180" s="66"/>
    </row>
    <row r="181" spans="28:182" x14ac:dyDescent="0.25">
      <c r="AB181" s="66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66"/>
      <c r="AN181" s="66"/>
      <c r="AO181" s="66"/>
      <c r="AP181" s="66"/>
      <c r="AQ181" s="66"/>
      <c r="AR181" s="66"/>
      <c r="AS181" s="66"/>
      <c r="AT181" s="66"/>
      <c r="AU181" s="66"/>
      <c r="AV181" s="66"/>
      <c r="AW181" s="66"/>
      <c r="AX181" s="66"/>
      <c r="AY181" s="66"/>
      <c r="AZ181" s="66"/>
      <c r="BA181" s="66"/>
      <c r="BB181" s="66"/>
      <c r="BC181" s="66"/>
      <c r="BD181" s="66"/>
      <c r="BE181" s="66"/>
      <c r="BF181" s="66"/>
      <c r="BG181" s="66"/>
      <c r="BH181" s="66"/>
      <c r="BI181" s="66"/>
      <c r="BJ181" s="66"/>
      <c r="BK181" s="66"/>
      <c r="BL181" s="66"/>
      <c r="BM181" s="66"/>
      <c r="BN181" s="66"/>
      <c r="BO181" s="66"/>
      <c r="BP181" s="66"/>
      <c r="BQ181" s="66"/>
      <c r="BR181" s="66"/>
      <c r="BS181" s="66"/>
      <c r="BT181" s="66"/>
      <c r="BU181" s="66"/>
      <c r="BV181" s="66"/>
      <c r="BW181" s="66"/>
      <c r="BX181" s="66"/>
      <c r="BY181" s="66"/>
      <c r="BZ181" s="66"/>
      <c r="CA181" s="66"/>
      <c r="CB181" s="66"/>
      <c r="CC181" s="66"/>
      <c r="CD181" s="66"/>
      <c r="CE181" s="66"/>
      <c r="CF181" s="66"/>
      <c r="CG181" s="66"/>
      <c r="CH181" s="66"/>
      <c r="CI181" s="66"/>
      <c r="CJ181" s="66"/>
      <c r="CK181" s="66"/>
      <c r="CL181" s="66"/>
      <c r="CM181" s="66"/>
      <c r="CN181" s="66"/>
      <c r="CO181" s="66"/>
      <c r="CP181" s="66"/>
      <c r="CQ181" s="66"/>
      <c r="CR181" s="66"/>
      <c r="CS181" s="66"/>
      <c r="CT181" s="66"/>
      <c r="CU181" s="66"/>
      <c r="CV181" s="66"/>
      <c r="CW181" s="66"/>
      <c r="CX181" s="66"/>
      <c r="CY181" s="66"/>
      <c r="CZ181" s="66"/>
      <c r="DA181" s="66"/>
      <c r="DB181" s="66"/>
      <c r="DC181" s="66"/>
      <c r="DD181" s="66"/>
      <c r="DE181" s="66"/>
      <c r="DF181" s="66"/>
      <c r="DG181" s="66"/>
      <c r="DH181" s="66"/>
      <c r="DI181" s="66"/>
      <c r="DJ181" s="66"/>
      <c r="DK181" s="66"/>
      <c r="DL181" s="66"/>
      <c r="DM181" s="66"/>
      <c r="DN181" s="66"/>
      <c r="DO181" s="66"/>
      <c r="DP181" s="66"/>
      <c r="DQ181" s="66"/>
      <c r="DR181" s="66"/>
      <c r="DS181" s="66"/>
      <c r="DT181" s="66"/>
      <c r="DU181" s="66"/>
      <c r="DV181" s="66"/>
      <c r="DW181" s="66"/>
      <c r="DX181" s="66"/>
      <c r="DY181" s="66"/>
      <c r="DZ181" s="66"/>
      <c r="EA181" s="66"/>
      <c r="EB181" s="66"/>
      <c r="EC181" s="66"/>
      <c r="ED181" s="66"/>
      <c r="EE181" s="66"/>
      <c r="EF181" s="66"/>
      <c r="EG181" s="66"/>
      <c r="EH181" s="66"/>
      <c r="EI181" s="66"/>
      <c r="EJ181" s="66"/>
      <c r="EK181" s="66"/>
      <c r="EL181" s="66"/>
      <c r="EM181" s="66"/>
      <c r="EN181" s="66"/>
      <c r="EO181" s="66"/>
      <c r="EP181" s="66"/>
      <c r="EQ181" s="66"/>
      <c r="ER181" s="66"/>
      <c r="ES181" s="66"/>
      <c r="ET181" s="66"/>
      <c r="EU181" s="66"/>
      <c r="EV181" s="66"/>
      <c r="EW181" s="66"/>
      <c r="EX181" s="66"/>
      <c r="EY181" s="66"/>
      <c r="EZ181" s="66"/>
      <c r="FA181" s="66"/>
      <c r="FB181" s="66"/>
      <c r="FC181" s="66"/>
      <c r="FD181" s="66"/>
      <c r="FE181" s="66"/>
      <c r="FF181" s="66"/>
      <c r="FG181" s="66"/>
      <c r="FH181" s="66"/>
      <c r="FI181" s="66"/>
      <c r="FJ181" s="66"/>
      <c r="FK181" s="66"/>
      <c r="FL181" s="66"/>
      <c r="FM181" s="66"/>
      <c r="FN181" s="66"/>
      <c r="FO181" s="66"/>
      <c r="FP181" s="66"/>
      <c r="FQ181" s="66"/>
      <c r="FR181" s="66"/>
      <c r="FS181" s="66"/>
      <c r="FT181" s="66"/>
      <c r="FU181" s="66"/>
      <c r="FV181" s="66"/>
      <c r="FW181" s="66"/>
      <c r="FX181" s="66"/>
      <c r="FY181" s="66"/>
      <c r="FZ181" s="66"/>
    </row>
    <row r="182" spans="28:182" x14ac:dyDescent="0.25"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66"/>
      <c r="AN182" s="66"/>
      <c r="AO182" s="66"/>
      <c r="AP182" s="66"/>
      <c r="AQ182" s="66"/>
      <c r="AR182" s="66"/>
      <c r="AS182" s="66"/>
      <c r="AT182" s="66"/>
      <c r="AU182" s="66"/>
      <c r="AV182" s="66"/>
      <c r="AW182" s="66"/>
      <c r="AX182" s="66"/>
      <c r="AY182" s="66"/>
      <c r="AZ182" s="66"/>
      <c r="BA182" s="66"/>
      <c r="BB182" s="66"/>
      <c r="BC182" s="66"/>
      <c r="BD182" s="66"/>
      <c r="BE182" s="66"/>
      <c r="BF182" s="66"/>
      <c r="BG182" s="66"/>
      <c r="BH182" s="66"/>
      <c r="BI182" s="66"/>
      <c r="BJ182" s="66"/>
      <c r="BK182" s="66"/>
      <c r="BL182" s="66"/>
      <c r="BM182" s="66"/>
      <c r="BN182" s="66"/>
      <c r="BO182" s="66"/>
      <c r="BP182" s="66"/>
      <c r="BQ182" s="66"/>
      <c r="BR182" s="66"/>
      <c r="BS182" s="66"/>
      <c r="BT182" s="66"/>
      <c r="BU182" s="66"/>
      <c r="BV182" s="66"/>
      <c r="BW182" s="66"/>
      <c r="BX182" s="66"/>
      <c r="BY182" s="66"/>
      <c r="BZ182" s="66"/>
      <c r="CA182" s="66"/>
      <c r="CB182" s="66"/>
      <c r="CC182" s="66"/>
      <c r="CD182" s="66"/>
      <c r="CE182" s="66"/>
      <c r="CF182" s="66"/>
      <c r="CG182" s="66"/>
      <c r="CH182" s="66"/>
      <c r="CI182" s="66"/>
      <c r="CJ182" s="66"/>
      <c r="CK182" s="66"/>
      <c r="CL182" s="66"/>
      <c r="CM182" s="66"/>
      <c r="CN182" s="66"/>
      <c r="CO182" s="66"/>
      <c r="CP182" s="66"/>
      <c r="CQ182" s="66"/>
      <c r="CR182" s="66"/>
      <c r="CS182" s="66"/>
      <c r="CT182" s="66"/>
      <c r="CU182" s="66"/>
      <c r="CV182" s="66"/>
      <c r="CW182" s="66"/>
      <c r="CX182" s="66"/>
      <c r="CY182" s="66"/>
      <c r="CZ182" s="66"/>
      <c r="DA182" s="66"/>
      <c r="DB182" s="66"/>
      <c r="DC182" s="66"/>
      <c r="DD182" s="66"/>
      <c r="DE182" s="66"/>
      <c r="DF182" s="66"/>
      <c r="DG182" s="66"/>
      <c r="DH182" s="66"/>
      <c r="DI182" s="66"/>
      <c r="DJ182" s="66"/>
      <c r="DK182" s="66"/>
      <c r="DL182" s="66"/>
      <c r="DM182" s="66"/>
      <c r="DN182" s="66"/>
      <c r="DO182" s="66"/>
      <c r="DP182" s="66"/>
      <c r="DQ182" s="66"/>
      <c r="DR182" s="66"/>
      <c r="DS182" s="66"/>
      <c r="DT182" s="66"/>
      <c r="DU182" s="66"/>
      <c r="DV182" s="66"/>
      <c r="DW182" s="66"/>
      <c r="DX182" s="66"/>
      <c r="DY182" s="66"/>
      <c r="DZ182" s="66"/>
      <c r="EA182" s="66"/>
      <c r="EB182" s="66"/>
      <c r="EC182" s="66"/>
      <c r="ED182" s="66"/>
      <c r="EE182" s="66"/>
      <c r="EF182" s="66"/>
      <c r="EG182" s="66"/>
      <c r="EH182" s="66"/>
      <c r="EI182" s="66"/>
      <c r="EJ182" s="66"/>
      <c r="EK182" s="66"/>
      <c r="EL182" s="66"/>
      <c r="EM182" s="66"/>
      <c r="EN182" s="66"/>
      <c r="EO182" s="66"/>
      <c r="EP182" s="66"/>
      <c r="EQ182" s="66"/>
      <c r="ER182" s="66"/>
      <c r="ES182" s="66"/>
      <c r="ET182" s="66"/>
      <c r="EU182" s="66"/>
      <c r="EV182" s="66"/>
      <c r="EW182" s="66"/>
      <c r="EX182" s="66"/>
      <c r="EY182" s="66"/>
      <c r="EZ182" s="66"/>
      <c r="FA182" s="66"/>
      <c r="FB182" s="66"/>
      <c r="FC182" s="66"/>
      <c r="FD182" s="66"/>
      <c r="FE182" s="66"/>
      <c r="FF182" s="66"/>
      <c r="FG182" s="66"/>
      <c r="FH182" s="66"/>
      <c r="FI182" s="66"/>
      <c r="FJ182" s="66"/>
      <c r="FK182" s="66"/>
      <c r="FL182" s="66"/>
      <c r="FM182" s="66"/>
      <c r="FN182" s="66"/>
      <c r="FO182" s="66"/>
      <c r="FP182" s="66"/>
      <c r="FQ182" s="66"/>
      <c r="FR182" s="66"/>
      <c r="FS182" s="66"/>
      <c r="FT182" s="66"/>
      <c r="FU182" s="66"/>
      <c r="FV182" s="66"/>
      <c r="FW182" s="66"/>
      <c r="FX182" s="66"/>
      <c r="FY182" s="66"/>
      <c r="FZ182" s="66"/>
    </row>
    <row r="183" spans="28:182" x14ac:dyDescent="0.25"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  <c r="AN183" s="66"/>
      <c r="AO183" s="66"/>
      <c r="AP183" s="66"/>
      <c r="AQ183" s="66"/>
      <c r="AR183" s="66"/>
      <c r="AS183" s="66"/>
      <c r="AT183" s="66"/>
      <c r="AU183" s="66"/>
      <c r="AV183" s="66"/>
      <c r="AW183" s="66"/>
      <c r="AX183" s="66"/>
      <c r="AY183" s="66"/>
      <c r="AZ183" s="66"/>
      <c r="BA183" s="66"/>
      <c r="BB183" s="66"/>
      <c r="BC183" s="66"/>
      <c r="BD183" s="66"/>
      <c r="BE183" s="66"/>
      <c r="BF183" s="66"/>
      <c r="BG183" s="66"/>
      <c r="BH183" s="66"/>
      <c r="BI183" s="66"/>
      <c r="BJ183" s="66"/>
      <c r="BK183" s="66"/>
      <c r="BL183" s="66"/>
      <c r="BM183" s="66"/>
      <c r="BN183" s="66"/>
      <c r="BO183" s="66"/>
      <c r="BP183" s="66"/>
      <c r="BQ183" s="66"/>
      <c r="BR183" s="66"/>
      <c r="BS183" s="66"/>
      <c r="BT183" s="66"/>
      <c r="BU183" s="66"/>
      <c r="BV183" s="66"/>
      <c r="BW183" s="66"/>
      <c r="BX183" s="66"/>
      <c r="BY183" s="66"/>
      <c r="BZ183" s="66"/>
      <c r="CA183" s="66"/>
      <c r="CB183" s="66"/>
      <c r="CC183" s="66"/>
      <c r="CD183" s="66"/>
      <c r="CE183" s="66"/>
      <c r="CF183" s="66"/>
      <c r="CG183" s="66"/>
      <c r="CH183" s="66"/>
      <c r="CI183" s="66"/>
      <c r="CJ183" s="66"/>
      <c r="CK183" s="66"/>
      <c r="CL183" s="66"/>
      <c r="CM183" s="66"/>
      <c r="CN183" s="66"/>
      <c r="CO183" s="66"/>
      <c r="CP183" s="66"/>
      <c r="CQ183" s="66"/>
      <c r="CR183" s="66"/>
      <c r="CS183" s="66"/>
      <c r="CT183" s="66"/>
      <c r="CU183" s="66"/>
      <c r="CV183" s="66"/>
      <c r="CW183" s="66"/>
      <c r="CX183" s="66"/>
      <c r="CY183" s="66"/>
      <c r="CZ183" s="66"/>
      <c r="DA183" s="66"/>
      <c r="DB183" s="66"/>
      <c r="DC183" s="66"/>
      <c r="DD183" s="66"/>
      <c r="DE183" s="66"/>
      <c r="DF183" s="66"/>
      <c r="DG183" s="66"/>
      <c r="DH183" s="66"/>
      <c r="DI183" s="66"/>
      <c r="DJ183" s="66"/>
      <c r="DK183" s="66"/>
      <c r="DL183" s="66"/>
      <c r="DM183" s="66"/>
      <c r="DN183" s="66"/>
      <c r="DO183" s="66"/>
      <c r="DP183" s="66"/>
      <c r="DQ183" s="66"/>
      <c r="DR183" s="66"/>
      <c r="DS183" s="66"/>
      <c r="DT183" s="66"/>
      <c r="DU183" s="66"/>
      <c r="DV183" s="66"/>
      <c r="DW183" s="66"/>
      <c r="DX183" s="66"/>
      <c r="DY183" s="66"/>
      <c r="DZ183" s="66"/>
      <c r="EA183" s="66"/>
      <c r="EB183" s="66"/>
      <c r="EC183" s="66"/>
      <c r="ED183" s="66"/>
      <c r="EE183" s="66"/>
      <c r="EF183" s="66"/>
      <c r="EG183" s="66"/>
      <c r="EH183" s="66"/>
      <c r="EI183" s="66"/>
      <c r="EJ183" s="66"/>
      <c r="EK183" s="66"/>
      <c r="EL183" s="66"/>
      <c r="EM183" s="66"/>
      <c r="EN183" s="66"/>
      <c r="EO183" s="66"/>
      <c r="EP183" s="66"/>
      <c r="EQ183" s="66"/>
      <c r="ER183" s="66"/>
      <c r="ES183" s="66"/>
      <c r="ET183" s="66"/>
      <c r="EU183" s="66"/>
      <c r="EV183" s="66"/>
      <c r="EW183" s="66"/>
      <c r="EX183" s="66"/>
      <c r="EY183" s="66"/>
      <c r="EZ183" s="66"/>
      <c r="FA183" s="66"/>
      <c r="FB183" s="66"/>
      <c r="FC183" s="66"/>
      <c r="FD183" s="66"/>
      <c r="FE183" s="66"/>
      <c r="FF183" s="66"/>
      <c r="FG183" s="66"/>
      <c r="FH183" s="66"/>
      <c r="FI183" s="66"/>
      <c r="FJ183" s="66"/>
      <c r="FK183" s="66"/>
      <c r="FL183" s="66"/>
      <c r="FM183" s="66"/>
      <c r="FN183" s="66"/>
      <c r="FO183" s="66"/>
      <c r="FP183" s="66"/>
      <c r="FQ183" s="66"/>
      <c r="FR183" s="66"/>
      <c r="FS183" s="66"/>
      <c r="FT183" s="66"/>
      <c r="FU183" s="66"/>
      <c r="FV183" s="66"/>
      <c r="FW183" s="66"/>
      <c r="FX183" s="66"/>
      <c r="FY183" s="66"/>
      <c r="FZ183" s="66"/>
    </row>
    <row r="184" spans="28:182" x14ac:dyDescent="0.25">
      <c r="AB184" s="66"/>
      <c r="AC184" s="66"/>
      <c r="AD184" s="66"/>
      <c r="AE184" s="66"/>
      <c r="AF184" s="66"/>
      <c r="AG184" s="66"/>
      <c r="AH184" s="66"/>
      <c r="AI184" s="66"/>
      <c r="AJ184" s="66"/>
      <c r="AK184" s="66"/>
      <c r="AL184" s="66"/>
      <c r="AM184" s="66"/>
      <c r="AN184" s="66"/>
      <c r="AO184" s="66"/>
      <c r="AP184" s="66"/>
      <c r="AQ184" s="66"/>
      <c r="AR184" s="66"/>
      <c r="AS184" s="66"/>
      <c r="AT184" s="66"/>
      <c r="AU184" s="66"/>
      <c r="AV184" s="66"/>
      <c r="AW184" s="66"/>
      <c r="AX184" s="66"/>
      <c r="AY184" s="66"/>
      <c r="AZ184" s="66"/>
      <c r="BA184" s="66"/>
      <c r="BB184" s="66"/>
      <c r="BC184" s="66"/>
      <c r="BD184" s="66"/>
      <c r="BE184" s="66"/>
      <c r="BF184" s="66"/>
      <c r="BG184" s="66"/>
      <c r="BH184" s="66"/>
      <c r="BI184" s="66"/>
      <c r="BJ184" s="66"/>
      <c r="BK184" s="66"/>
      <c r="BL184" s="66"/>
      <c r="BM184" s="66"/>
      <c r="BN184" s="66"/>
      <c r="BO184" s="66"/>
      <c r="BP184" s="66"/>
      <c r="BQ184" s="66"/>
      <c r="BR184" s="66"/>
      <c r="BS184" s="66"/>
      <c r="BT184" s="66"/>
      <c r="BU184" s="66"/>
      <c r="BV184" s="66"/>
      <c r="BW184" s="66"/>
      <c r="BX184" s="66"/>
      <c r="BY184" s="66"/>
      <c r="BZ184" s="66"/>
      <c r="CA184" s="66"/>
      <c r="CB184" s="66"/>
      <c r="CC184" s="66"/>
      <c r="CD184" s="66"/>
      <c r="CE184" s="66"/>
      <c r="CF184" s="66"/>
      <c r="CG184" s="66"/>
      <c r="CH184" s="66"/>
      <c r="CI184" s="66"/>
      <c r="CJ184" s="66"/>
      <c r="CK184" s="66"/>
      <c r="CL184" s="66"/>
      <c r="CM184" s="66"/>
      <c r="CN184" s="66"/>
      <c r="CO184" s="66"/>
      <c r="CP184" s="66"/>
      <c r="CQ184" s="66"/>
      <c r="CR184" s="66"/>
      <c r="CS184" s="66"/>
      <c r="CT184" s="66"/>
      <c r="CU184" s="66"/>
      <c r="CV184" s="66"/>
      <c r="CW184" s="66"/>
      <c r="CX184" s="66"/>
      <c r="CY184" s="66"/>
      <c r="CZ184" s="66"/>
      <c r="DA184" s="66"/>
      <c r="DB184" s="66"/>
      <c r="DC184" s="66"/>
      <c r="DD184" s="66"/>
      <c r="DE184" s="66"/>
      <c r="DF184" s="66"/>
      <c r="DG184" s="66"/>
      <c r="DH184" s="66"/>
      <c r="DI184" s="66"/>
      <c r="DJ184" s="66"/>
      <c r="DK184" s="66"/>
      <c r="DL184" s="66"/>
      <c r="DM184" s="66"/>
      <c r="DN184" s="66"/>
      <c r="DO184" s="66"/>
      <c r="DP184" s="66"/>
      <c r="DQ184" s="66"/>
      <c r="DR184" s="66"/>
      <c r="DS184" s="66"/>
      <c r="DT184" s="66"/>
      <c r="DU184" s="66"/>
      <c r="DV184" s="66"/>
      <c r="DW184" s="66"/>
      <c r="DX184" s="66"/>
      <c r="DY184" s="66"/>
      <c r="DZ184" s="66"/>
      <c r="EA184" s="66"/>
      <c r="EB184" s="66"/>
      <c r="EC184" s="66"/>
      <c r="ED184" s="66"/>
      <c r="EE184" s="66"/>
      <c r="EF184" s="66"/>
      <c r="EG184" s="66"/>
      <c r="EH184" s="66"/>
      <c r="EI184" s="66"/>
      <c r="EJ184" s="66"/>
      <c r="EK184" s="66"/>
      <c r="EL184" s="66"/>
      <c r="EM184" s="66"/>
      <c r="EN184" s="66"/>
      <c r="EO184" s="66"/>
      <c r="EP184" s="66"/>
      <c r="EQ184" s="66"/>
      <c r="ER184" s="66"/>
      <c r="ES184" s="66"/>
      <c r="ET184" s="66"/>
      <c r="EU184" s="66"/>
      <c r="EV184" s="66"/>
      <c r="EW184" s="66"/>
      <c r="EX184" s="66"/>
      <c r="EY184" s="66"/>
      <c r="EZ184" s="66"/>
      <c r="FA184" s="66"/>
      <c r="FB184" s="66"/>
      <c r="FC184" s="66"/>
      <c r="FD184" s="66"/>
      <c r="FE184" s="66"/>
      <c r="FF184" s="66"/>
      <c r="FG184" s="66"/>
      <c r="FH184" s="66"/>
      <c r="FI184" s="66"/>
      <c r="FJ184" s="66"/>
      <c r="FK184" s="66"/>
      <c r="FL184" s="66"/>
      <c r="FM184" s="66"/>
      <c r="FN184" s="66"/>
      <c r="FO184" s="66"/>
      <c r="FP184" s="66"/>
      <c r="FQ184" s="66"/>
      <c r="FR184" s="66"/>
      <c r="FS184" s="66"/>
      <c r="FT184" s="66"/>
      <c r="FU184" s="66"/>
      <c r="FV184" s="66"/>
      <c r="FW184" s="66"/>
      <c r="FX184" s="66"/>
      <c r="FY184" s="66"/>
      <c r="FZ184" s="66"/>
    </row>
    <row r="185" spans="28:182" x14ac:dyDescent="0.25"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  <c r="AN185" s="66"/>
      <c r="AO185" s="66"/>
      <c r="AP185" s="66"/>
      <c r="AQ185" s="66"/>
      <c r="AR185" s="66"/>
      <c r="AS185" s="66"/>
      <c r="AT185" s="66"/>
      <c r="AU185" s="66"/>
      <c r="AV185" s="66"/>
      <c r="AW185" s="66"/>
      <c r="AX185" s="66"/>
      <c r="AY185" s="66"/>
      <c r="AZ185" s="66"/>
      <c r="BA185" s="66"/>
      <c r="BB185" s="66"/>
      <c r="BC185" s="66"/>
      <c r="BD185" s="66"/>
      <c r="BE185" s="66"/>
      <c r="BF185" s="66"/>
      <c r="BG185" s="66"/>
      <c r="BH185" s="66"/>
      <c r="BI185" s="66"/>
      <c r="BJ185" s="66"/>
      <c r="BK185" s="66"/>
      <c r="BL185" s="66"/>
      <c r="BM185" s="66"/>
      <c r="BN185" s="66"/>
      <c r="BO185" s="66"/>
      <c r="BP185" s="66"/>
      <c r="BQ185" s="66"/>
      <c r="BR185" s="66"/>
      <c r="BS185" s="66"/>
      <c r="BT185" s="66"/>
      <c r="BU185" s="66"/>
      <c r="BV185" s="66"/>
      <c r="BW185" s="66"/>
      <c r="BX185" s="66"/>
      <c r="BY185" s="66"/>
      <c r="BZ185" s="66"/>
      <c r="CA185" s="66"/>
      <c r="CB185" s="66"/>
      <c r="CC185" s="66"/>
      <c r="CD185" s="66"/>
      <c r="CE185" s="66"/>
      <c r="CF185" s="66"/>
      <c r="CG185" s="66"/>
      <c r="CH185" s="66"/>
      <c r="CI185" s="66"/>
      <c r="CJ185" s="66"/>
      <c r="CK185" s="66"/>
      <c r="CL185" s="66"/>
      <c r="CM185" s="66"/>
      <c r="CN185" s="66"/>
      <c r="CO185" s="66"/>
      <c r="CP185" s="66"/>
      <c r="CQ185" s="66"/>
      <c r="CR185" s="66"/>
      <c r="CS185" s="66"/>
      <c r="CT185" s="66"/>
      <c r="CU185" s="66"/>
      <c r="CV185" s="66"/>
      <c r="CW185" s="66"/>
      <c r="CX185" s="66"/>
      <c r="CY185" s="66"/>
      <c r="CZ185" s="66"/>
      <c r="DA185" s="66"/>
      <c r="DB185" s="66"/>
      <c r="DC185" s="66"/>
      <c r="DD185" s="66"/>
      <c r="DE185" s="66"/>
      <c r="DF185" s="66"/>
      <c r="DG185" s="66"/>
      <c r="DH185" s="66"/>
      <c r="DI185" s="66"/>
      <c r="DJ185" s="66"/>
      <c r="DK185" s="66"/>
      <c r="DL185" s="66"/>
      <c r="DM185" s="66"/>
      <c r="DN185" s="66"/>
      <c r="DO185" s="66"/>
      <c r="DP185" s="66"/>
      <c r="DQ185" s="66"/>
      <c r="DR185" s="66"/>
      <c r="DS185" s="66"/>
      <c r="DT185" s="66"/>
      <c r="DU185" s="66"/>
      <c r="DV185" s="66"/>
      <c r="DW185" s="66"/>
      <c r="DX185" s="66"/>
      <c r="DY185" s="66"/>
      <c r="DZ185" s="66"/>
      <c r="EA185" s="66"/>
      <c r="EB185" s="66"/>
      <c r="EC185" s="66"/>
      <c r="ED185" s="66"/>
      <c r="EE185" s="66"/>
      <c r="EF185" s="66"/>
      <c r="EG185" s="66"/>
      <c r="EH185" s="66"/>
      <c r="EI185" s="66"/>
      <c r="EJ185" s="66"/>
      <c r="EK185" s="66"/>
      <c r="EL185" s="66"/>
      <c r="EM185" s="66"/>
      <c r="EN185" s="66"/>
      <c r="EO185" s="66"/>
      <c r="EP185" s="66"/>
      <c r="EQ185" s="66"/>
      <c r="ER185" s="66"/>
      <c r="ES185" s="66"/>
      <c r="ET185" s="66"/>
      <c r="EU185" s="66"/>
      <c r="EV185" s="66"/>
      <c r="EW185" s="66"/>
      <c r="EX185" s="66"/>
      <c r="EY185" s="66"/>
      <c r="EZ185" s="66"/>
      <c r="FA185" s="66"/>
      <c r="FB185" s="66"/>
      <c r="FC185" s="66"/>
      <c r="FD185" s="66"/>
      <c r="FE185" s="66"/>
      <c r="FF185" s="66"/>
      <c r="FG185" s="66"/>
      <c r="FH185" s="66"/>
      <c r="FI185" s="66"/>
      <c r="FJ185" s="66"/>
      <c r="FK185" s="66"/>
      <c r="FL185" s="66"/>
      <c r="FM185" s="66"/>
      <c r="FN185" s="66"/>
      <c r="FO185" s="66"/>
      <c r="FP185" s="66"/>
      <c r="FQ185" s="66"/>
      <c r="FR185" s="66"/>
      <c r="FS185" s="66"/>
      <c r="FT185" s="66"/>
      <c r="FU185" s="66"/>
      <c r="FV185" s="66"/>
      <c r="FW185" s="66"/>
      <c r="FX185" s="66"/>
      <c r="FY185" s="66"/>
      <c r="FZ185" s="66"/>
    </row>
    <row r="186" spans="28:182" x14ac:dyDescent="0.25">
      <c r="AB186" s="66"/>
      <c r="AC186" s="66"/>
      <c r="AD186" s="66"/>
      <c r="AE186" s="66"/>
      <c r="AF186" s="66"/>
      <c r="AG186" s="66"/>
      <c r="AH186" s="66"/>
      <c r="AI186" s="66"/>
      <c r="AJ186" s="66"/>
      <c r="AK186" s="66"/>
      <c r="AL186" s="66"/>
      <c r="AM186" s="66"/>
      <c r="AN186" s="66"/>
      <c r="AO186" s="66"/>
      <c r="AP186" s="66"/>
      <c r="AQ186" s="66"/>
      <c r="AR186" s="66"/>
      <c r="AS186" s="66"/>
      <c r="AT186" s="66"/>
      <c r="AU186" s="66"/>
      <c r="AV186" s="66"/>
      <c r="AW186" s="66"/>
      <c r="AX186" s="66"/>
      <c r="AY186" s="66"/>
      <c r="AZ186" s="66"/>
      <c r="BA186" s="66"/>
      <c r="BB186" s="66"/>
      <c r="BC186" s="66"/>
      <c r="BD186" s="66"/>
      <c r="BE186" s="66"/>
      <c r="BF186" s="66"/>
      <c r="BG186" s="66"/>
      <c r="BH186" s="66"/>
      <c r="BI186" s="66"/>
      <c r="BJ186" s="66"/>
      <c r="BK186" s="66"/>
      <c r="BL186" s="66"/>
      <c r="BM186" s="66"/>
      <c r="BN186" s="66"/>
      <c r="BO186" s="66"/>
      <c r="BP186" s="66"/>
      <c r="BQ186" s="66"/>
      <c r="BR186" s="66"/>
      <c r="BS186" s="66"/>
      <c r="BT186" s="66"/>
      <c r="BU186" s="66"/>
      <c r="BV186" s="66"/>
      <c r="BW186" s="66"/>
      <c r="BX186" s="66"/>
      <c r="BY186" s="66"/>
      <c r="BZ186" s="66"/>
      <c r="CA186" s="66"/>
      <c r="CB186" s="66"/>
      <c r="CC186" s="66"/>
      <c r="CD186" s="66"/>
      <c r="CE186" s="66"/>
      <c r="CF186" s="66"/>
      <c r="CG186" s="66"/>
      <c r="CH186" s="66"/>
      <c r="CI186" s="66"/>
      <c r="CJ186" s="66"/>
      <c r="CK186" s="66"/>
      <c r="CL186" s="66"/>
      <c r="CM186" s="66"/>
      <c r="CN186" s="66"/>
      <c r="CO186" s="66"/>
      <c r="CP186" s="66"/>
      <c r="CQ186" s="66"/>
      <c r="CR186" s="66"/>
      <c r="CS186" s="66"/>
      <c r="CT186" s="66"/>
      <c r="CU186" s="66"/>
      <c r="CV186" s="66"/>
      <c r="CW186" s="66"/>
      <c r="CX186" s="66"/>
      <c r="CY186" s="66"/>
      <c r="CZ186" s="66"/>
      <c r="DA186" s="66"/>
      <c r="DB186" s="66"/>
      <c r="DC186" s="66"/>
      <c r="DD186" s="66"/>
      <c r="DE186" s="66"/>
      <c r="DF186" s="66"/>
      <c r="DG186" s="66"/>
      <c r="DH186" s="66"/>
      <c r="DI186" s="66"/>
      <c r="DJ186" s="66"/>
      <c r="DK186" s="66"/>
      <c r="DL186" s="66"/>
      <c r="DM186" s="66"/>
      <c r="DN186" s="66"/>
      <c r="DO186" s="66"/>
      <c r="DP186" s="66"/>
      <c r="DQ186" s="66"/>
      <c r="DR186" s="66"/>
      <c r="DS186" s="66"/>
      <c r="DT186" s="66"/>
      <c r="DU186" s="66"/>
      <c r="DV186" s="66"/>
      <c r="DW186" s="66"/>
      <c r="DX186" s="66"/>
      <c r="DY186" s="66"/>
      <c r="DZ186" s="66"/>
      <c r="EA186" s="66"/>
      <c r="EB186" s="66"/>
      <c r="EC186" s="66"/>
      <c r="ED186" s="66"/>
      <c r="EE186" s="66"/>
      <c r="EF186" s="66"/>
      <c r="EG186" s="66"/>
      <c r="EH186" s="66"/>
      <c r="EI186" s="66"/>
      <c r="EJ186" s="66"/>
      <c r="EK186" s="66"/>
      <c r="EL186" s="66"/>
      <c r="EM186" s="66"/>
      <c r="EN186" s="66"/>
      <c r="EO186" s="66"/>
      <c r="EP186" s="66"/>
      <c r="EQ186" s="66"/>
      <c r="ER186" s="66"/>
      <c r="ES186" s="66"/>
      <c r="ET186" s="66"/>
      <c r="EU186" s="66"/>
      <c r="EV186" s="66"/>
      <c r="EW186" s="66"/>
      <c r="EX186" s="66"/>
      <c r="EY186" s="66"/>
      <c r="EZ186" s="66"/>
      <c r="FA186" s="66"/>
      <c r="FB186" s="66"/>
      <c r="FC186" s="66"/>
      <c r="FD186" s="66"/>
      <c r="FE186" s="66"/>
      <c r="FF186" s="66"/>
      <c r="FG186" s="66"/>
      <c r="FH186" s="66"/>
      <c r="FI186" s="66"/>
      <c r="FJ186" s="66"/>
      <c r="FK186" s="66"/>
      <c r="FL186" s="66"/>
      <c r="FM186" s="66"/>
      <c r="FN186" s="66"/>
      <c r="FO186" s="66"/>
      <c r="FP186" s="66"/>
      <c r="FQ186" s="66"/>
      <c r="FR186" s="66"/>
      <c r="FS186" s="66"/>
      <c r="FT186" s="66"/>
      <c r="FU186" s="66"/>
      <c r="FV186" s="66"/>
      <c r="FW186" s="66"/>
      <c r="FX186" s="66"/>
      <c r="FY186" s="66"/>
      <c r="FZ186" s="66"/>
    </row>
    <row r="187" spans="28:182" x14ac:dyDescent="0.25">
      <c r="AB187" s="66"/>
      <c r="AC187" s="66"/>
      <c r="AD187" s="66"/>
      <c r="AE187" s="66"/>
      <c r="AF187" s="66"/>
      <c r="AG187" s="66"/>
      <c r="AH187" s="66"/>
      <c r="AI187" s="66"/>
      <c r="AJ187" s="66"/>
      <c r="AK187" s="66"/>
      <c r="AL187" s="66"/>
      <c r="AM187" s="66"/>
      <c r="AN187" s="66"/>
      <c r="AO187" s="66"/>
      <c r="AP187" s="66"/>
      <c r="AQ187" s="66"/>
      <c r="AR187" s="66"/>
      <c r="AS187" s="66"/>
      <c r="AT187" s="66"/>
      <c r="AU187" s="66"/>
      <c r="AV187" s="66"/>
      <c r="AW187" s="66"/>
      <c r="AX187" s="66"/>
      <c r="AY187" s="66"/>
      <c r="AZ187" s="66"/>
      <c r="BA187" s="66"/>
      <c r="BB187" s="66"/>
      <c r="BC187" s="66"/>
      <c r="BD187" s="66"/>
      <c r="BE187" s="66"/>
      <c r="BF187" s="66"/>
      <c r="BG187" s="66"/>
      <c r="BH187" s="66"/>
      <c r="BI187" s="66"/>
      <c r="BJ187" s="66"/>
      <c r="BK187" s="66"/>
      <c r="BL187" s="66"/>
      <c r="BM187" s="66"/>
      <c r="BN187" s="66"/>
      <c r="BO187" s="66"/>
      <c r="BP187" s="66"/>
      <c r="BQ187" s="66"/>
      <c r="BR187" s="66"/>
      <c r="BS187" s="66"/>
      <c r="BT187" s="66"/>
      <c r="BU187" s="66"/>
      <c r="BV187" s="66"/>
      <c r="BW187" s="66"/>
      <c r="BX187" s="66"/>
      <c r="BY187" s="66"/>
      <c r="BZ187" s="66"/>
      <c r="CA187" s="66"/>
      <c r="CB187" s="66"/>
      <c r="CC187" s="66"/>
      <c r="CD187" s="66"/>
      <c r="CE187" s="66"/>
      <c r="CF187" s="66"/>
      <c r="CG187" s="66"/>
      <c r="CH187" s="66"/>
      <c r="CI187" s="66"/>
      <c r="CJ187" s="66"/>
      <c r="CK187" s="66"/>
      <c r="CL187" s="66"/>
      <c r="CM187" s="66"/>
      <c r="CN187" s="66"/>
      <c r="CO187" s="66"/>
      <c r="CP187" s="66"/>
      <c r="CQ187" s="66"/>
      <c r="CR187" s="66"/>
      <c r="CS187" s="66"/>
      <c r="CT187" s="66"/>
      <c r="CU187" s="66"/>
      <c r="CV187" s="66"/>
      <c r="CW187" s="66"/>
      <c r="CX187" s="66"/>
      <c r="CY187" s="66"/>
      <c r="CZ187" s="66"/>
      <c r="DA187" s="66"/>
      <c r="DB187" s="66"/>
      <c r="DC187" s="66"/>
      <c r="DD187" s="66"/>
      <c r="DE187" s="66"/>
      <c r="DF187" s="66"/>
      <c r="DG187" s="66"/>
      <c r="DH187" s="66"/>
      <c r="DI187" s="66"/>
      <c r="DJ187" s="66"/>
      <c r="DK187" s="66"/>
      <c r="DL187" s="66"/>
      <c r="DM187" s="66"/>
      <c r="DN187" s="66"/>
      <c r="DO187" s="66"/>
      <c r="DP187" s="66"/>
      <c r="DQ187" s="66"/>
      <c r="DR187" s="66"/>
      <c r="DS187" s="66"/>
      <c r="DT187" s="66"/>
      <c r="DU187" s="66"/>
      <c r="DV187" s="66"/>
      <c r="DW187" s="66"/>
      <c r="DX187" s="66"/>
      <c r="DY187" s="66"/>
      <c r="DZ187" s="66"/>
      <c r="EA187" s="66"/>
      <c r="EB187" s="66"/>
      <c r="EC187" s="66"/>
      <c r="ED187" s="66"/>
      <c r="EE187" s="66"/>
      <c r="EF187" s="66"/>
      <c r="EG187" s="66"/>
      <c r="EH187" s="66"/>
      <c r="EI187" s="66"/>
      <c r="EJ187" s="66"/>
      <c r="EK187" s="66"/>
      <c r="EL187" s="66"/>
      <c r="EM187" s="66"/>
      <c r="EN187" s="66"/>
      <c r="EO187" s="66"/>
      <c r="EP187" s="66"/>
      <c r="EQ187" s="66"/>
      <c r="ER187" s="66"/>
      <c r="ES187" s="66"/>
      <c r="ET187" s="66"/>
      <c r="EU187" s="66"/>
      <c r="EV187" s="66"/>
      <c r="EW187" s="66"/>
      <c r="EX187" s="66"/>
      <c r="EY187" s="66"/>
      <c r="EZ187" s="66"/>
      <c r="FA187" s="66"/>
      <c r="FB187" s="66"/>
      <c r="FC187" s="66"/>
      <c r="FD187" s="66"/>
      <c r="FE187" s="66"/>
      <c r="FF187" s="66"/>
      <c r="FG187" s="66"/>
      <c r="FH187" s="66"/>
      <c r="FI187" s="66"/>
      <c r="FJ187" s="66"/>
      <c r="FK187" s="66"/>
      <c r="FL187" s="66"/>
      <c r="FM187" s="66"/>
      <c r="FN187" s="66"/>
      <c r="FO187" s="66"/>
      <c r="FP187" s="66"/>
      <c r="FQ187" s="66"/>
      <c r="FR187" s="66"/>
      <c r="FS187" s="66"/>
      <c r="FT187" s="66"/>
      <c r="FU187" s="66"/>
      <c r="FV187" s="66"/>
      <c r="FW187" s="66"/>
      <c r="FX187" s="66"/>
      <c r="FY187" s="66"/>
      <c r="FZ187" s="66"/>
    </row>
    <row r="188" spans="28:182" x14ac:dyDescent="0.25">
      <c r="AB188" s="66"/>
      <c r="AC188" s="66"/>
      <c r="AD188" s="66"/>
      <c r="AE188" s="66"/>
      <c r="AF188" s="66"/>
      <c r="AG188" s="66"/>
      <c r="AH188" s="66"/>
      <c r="AI188" s="66"/>
      <c r="AJ188" s="66"/>
      <c r="AK188" s="66"/>
      <c r="AL188" s="66"/>
      <c r="AM188" s="66"/>
      <c r="AN188" s="66"/>
      <c r="AO188" s="66"/>
      <c r="AP188" s="66"/>
      <c r="AQ188" s="66"/>
      <c r="AR188" s="66"/>
      <c r="AS188" s="66"/>
      <c r="AT188" s="66"/>
      <c r="AU188" s="66"/>
      <c r="AV188" s="66"/>
      <c r="AW188" s="66"/>
      <c r="AX188" s="66"/>
      <c r="AY188" s="66"/>
      <c r="AZ188" s="66"/>
      <c r="BA188" s="66"/>
      <c r="BB188" s="66"/>
      <c r="BC188" s="66"/>
      <c r="BD188" s="66"/>
      <c r="BE188" s="66"/>
      <c r="BF188" s="66"/>
      <c r="BG188" s="66"/>
      <c r="BH188" s="66"/>
      <c r="BI188" s="66"/>
      <c r="BJ188" s="66"/>
      <c r="BK188" s="66"/>
      <c r="BL188" s="66"/>
      <c r="BM188" s="66"/>
      <c r="BN188" s="66"/>
      <c r="BO188" s="66"/>
      <c r="BP188" s="66"/>
      <c r="BQ188" s="66"/>
      <c r="BR188" s="66"/>
      <c r="BS188" s="66"/>
      <c r="BT188" s="66"/>
      <c r="BU188" s="66"/>
      <c r="BV188" s="66"/>
      <c r="BW188" s="66"/>
      <c r="BX188" s="66"/>
      <c r="BY188" s="66"/>
      <c r="BZ188" s="66"/>
      <c r="CA188" s="66"/>
      <c r="CB188" s="66"/>
      <c r="CC188" s="66"/>
      <c r="CD188" s="66"/>
      <c r="CE188" s="66"/>
      <c r="CF188" s="66"/>
      <c r="CG188" s="66"/>
      <c r="CH188" s="66"/>
      <c r="CI188" s="66"/>
      <c r="CJ188" s="66"/>
      <c r="CK188" s="66"/>
      <c r="CL188" s="66"/>
      <c r="CM188" s="66"/>
      <c r="CN188" s="66"/>
      <c r="CO188" s="66"/>
      <c r="CP188" s="66"/>
      <c r="CQ188" s="66"/>
      <c r="CR188" s="66"/>
      <c r="CS188" s="66"/>
      <c r="CT188" s="66"/>
      <c r="CU188" s="66"/>
      <c r="CV188" s="66"/>
      <c r="CW188" s="66"/>
      <c r="CX188" s="66"/>
      <c r="CY188" s="66"/>
      <c r="CZ188" s="66"/>
      <c r="DA188" s="66"/>
      <c r="DB188" s="66"/>
      <c r="DC188" s="66"/>
      <c r="DD188" s="66"/>
      <c r="DE188" s="66"/>
      <c r="DF188" s="66"/>
      <c r="DG188" s="66"/>
      <c r="DH188" s="66"/>
      <c r="DI188" s="66"/>
      <c r="DJ188" s="66"/>
      <c r="DK188" s="66"/>
      <c r="DL188" s="66"/>
      <c r="DM188" s="66"/>
      <c r="DN188" s="66"/>
      <c r="DO188" s="66"/>
      <c r="DP188" s="66"/>
      <c r="DQ188" s="66"/>
      <c r="DR188" s="66"/>
      <c r="DS188" s="66"/>
      <c r="DT188" s="66"/>
      <c r="DU188" s="66"/>
      <c r="DV188" s="66"/>
      <c r="DW188" s="66"/>
      <c r="DX188" s="66"/>
      <c r="DY188" s="66"/>
      <c r="DZ188" s="66"/>
      <c r="EA188" s="66"/>
      <c r="EB188" s="66"/>
      <c r="EC188" s="66"/>
      <c r="ED188" s="66"/>
      <c r="EE188" s="66"/>
      <c r="EF188" s="66"/>
      <c r="EG188" s="66"/>
      <c r="EH188" s="66"/>
      <c r="EI188" s="66"/>
      <c r="EJ188" s="66"/>
      <c r="EK188" s="66"/>
      <c r="EL188" s="66"/>
      <c r="EM188" s="66"/>
      <c r="EN188" s="66"/>
      <c r="EO188" s="66"/>
      <c r="EP188" s="66"/>
      <c r="EQ188" s="66"/>
      <c r="ER188" s="66"/>
      <c r="ES188" s="66"/>
      <c r="ET188" s="66"/>
      <c r="EU188" s="66"/>
      <c r="EV188" s="66"/>
      <c r="EW188" s="66"/>
      <c r="EX188" s="66"/>
      <c r="EY188" s="66"/>
      <c r="EZ188" s="66"/>
      <c r="FA188" s="66"/>
      <c r="FB188" s="66"/>
      <c r="FC188" s="66"/>
      <c r="FD188" s="66"/>
      <c r="FE188" s="66"/>
      <c r="FF188" s="66"/>
      <c r="FG188" s="66"/>
      <c r="FH188" s="66"/>
      <c r="FI188" s="66"/>
      <c r="FJ188" s="66"/>
      <c r="FK188" s="66"/>
      <c r="FL188" s="66"/>
      <c r="FM188" s="66"/>
      <c r="FN188" s="66"/>
      <c r="FO188" s="66"/>
      <c r="FP188" s="66"/>
      <c r="FQ188" s="66"/>
      <c r="FR188" s="66"/>
      <c r="FS188" s="66"/>
      <c r="FT188" s="66"/>
      <c r="FU188" s="66"/>
      <c r="FV188" s="66"/>
      <c r="FW188" s="66"/>
      <c r="FX188" s="66"/>
      <c r="FY188" s="66"/>
      <c r="FZ188" s="66"/>
    </row>
    <row r="189" spans="28:182" x14ac:dyDescent="0.25">
      <c r="AB189" s="66"/>
      <c r="AC189" s="66"/>
      <c r="AD189" s="66"/>
      <c r="AE189" s="66"/>
      <c r="AF189" s="66"/>
      <c r="AG189" s="66"/>
      <c r="AH189" s="66"/>
      <c r="AI189" s="66"/>
      <c r="AJ189" s="66"/>
      <c r="AK189" s="66"/>
      <c r="AL189" s="66"/>
      <c r="AM189" s="66"/>
      <c r="AN189" s="66"/>
      <c r="AO189" s="66"/>
      <c r="AP189" s="66"/>
      <c r="AQ189" s="66"/>
      <c r="AR189" s="66"/>
      <c r="AS189" s="66"/>
      <c r="AT189" s="66"/>
      <c r="AU189" s="66"/>
      <c r="AV189" s="66"/>
      <c r="AW189" s="66"/>
      <c r="AX189" s="66"/>
      <c r="AY189" s="66"/>
      <c r="AZ189" s="66"/>
      <c r="BA189" s="66"/>
      <c r="BB189" s="66"/>
      <c r="BC189" s="66"/>
      <c r="BD189" s="66"/>
      <c r="BE189" s="66"/>
      <c r="BF189" s="66"/>
      <c r="BG189" s="66"/>
      <c r="BH189" s="66"/>
      <c r="BI189" s="66"/>
      <c r="BJ189" s="66"/>
      <c r="BK189" s="66"/>
      <c r="BL189" s="66"/>
      <c r="BM189" s="66"/>
      <c r="BN189" s="66"/>
      <c r="BO189" s="66"/>
      <c r="BP189" s="66"/>
      <c r="BQ189" s="66"/>
      <c r="BR189" s="66"/>
      <c r="BS189" s="66"/>
      <c r="BT189" s="66"/>
      <c r="BU189" s="66"/>
      <c r="BV189" s="66"/>
      <c r="BW189" s="66"/>
      <c r="BX189" s="66"/>
      <c r="BY189" s="66"/>
      <c r="BZ189" s="66"/>
      <c r="CA189" s="66"/>
      <c r="CB189" s="66"/>
      <c r="CC189" s="66"/>
      <c r="CD189" s="66"/>
      <c r="CE189" s="66"/>
      <c r="CF189" s="66"/>
      <c r="CG189" s="66"/>
      <c r="CH189" s="66"/>
      <c r="CI189" s="66"/>
      <c r="CJ189" s="66"/>
      <c r="CK189" s="66"/>
      <c r="CL189" s="66"/>
      <c r="CM189" s="66"/>
      <c r="CN189" s="66"/>
      <c r="CO189" s="66"/>
      <c r="CP189" s="66"/>
      <c r="CQ189" s="66"/>
      <c r="CR189" s="66"/>
      <c r="CS189" s="66"/>
      <c r="CT189" s="66"/>
      <c r="CU189" s="66"/>
      <c r="CV189" s="66"/>
      <c r="CW189" s="66"/>
      <c r="CX189" s="66"/>
      <c r="CY189" s="66"/>
      <c r="CZ189" s="66"/>
      <c r="DA189" s="66"/>
      <c r="DB189" s="66"/>
      <c r="DC189" s="66"/>
      <c r="DD189" s="66"/>
      <c r="DE189" s="66"/>
      <c r="DF189" s="66"/>
      <c r="DG189" s="66"/>
      <c r="DH189" s="66"/>
      <c r="DI189" s="66"/>
      <c r="DJ189" s="66"/>
      <c r="DK189" s="66"/>
      <c r="DL189" s="66"/>
      <c r="DM189" s="66"/>
      <c r="DN189" s="66"/>
      <c r="DO189" s="66"/>
      <c r="DP189" s="66"/>
      <c r="DQ189" s="66"/>
      <c r="DR189" s="66"/>
      <c r="DS189" s="66"/>
      <c r="DT189" s="66"/>
      <c r="DU189" s="66"/>
      <c r="DV189" s="66"/>
      <c r="DW189" s="66"/>
      <c r="DX189" s="66"/>
      <c r="DY189" s="66"/>
      <c r="DZ189" s="66"/>
      <c r="EA189" s="66"/>
      <c r="EB189" s="66"/>
      <c r="EC189" s="66"/>
      <c r="ED189" s="66"/>
      <c r="EE189" s="66"/>
      <c r="EF189" s="66"/>
      <c r="EG189" s="66"/>
      <c r="EH189" s="66"/>
      <c r="EI189" s="66"/>
      <c r="EJ189" s="66"/>
      <c r="EK189" s="66"/>
      <c r="EL189" s="66"/>
      <c r="EM189" s="66"/>
      <c r="EN189" s="66"/>
      <c r="EO189" s="66"/>
      <c r="EP189" s="66"/>
      <c r="EQ189" s="66"/>
      <c r="ER189" s="66"/>
      <c r="ES189" s="66"/>
      <c r="ET189" s="66"/>
      <c r="EU189" s="66"/>
      <c r="EV189" s="66"/>
      <c r="EW189" s="66"/>
      <c r="EX189" s="66"/>
      <c r="EY189" s="66"/>
      <c r="EZ189" s="66"/>
      <c r="FA189" s="66"/>
      <c r="FB189" s="66"/>
      <c r="FC189" s="66"/>
      <c r="FD189" s="66"/>
      <c r="FE189" s="66"/>
      <c r="FF189" s="66"/>
      <c r="FG189" s="66"/>
      <c r="FH189" s="66"/>
      <c r="FI189" s="66"/>
      <c r="FJ189" s="66"/>
      <c r="FK189" s="66"/>
      <c r="FL189" s="66"/>
      <c r="FM189" s="66"/>
      <c r="FN189" s="66"/>
      <c r="FO189" s="66"/>
      <c r="FP189" s="66"/>
      <c r="FQ189" s="66"/>
      <c r="FR189" s="66"/>
      <c r="FS189" s="66"/>
      <c r="FT189" s="66"/>
      <c r="FU189" s="66"/>
      <c r="FV189" s="66"/>
      <c r="FW189" s="66"/>
      <c r="FX189" s="66"/>
      <c r="FY189" s="66"/>
      <c r="FZ189" s="66"/>
    </row>
    <row r="190" spans="28:182" x14ac:dyDescent="0.25">
      <c r="AB190" s="66"/>
      <c r="AC190" s="66"/>
      <c r="AD190" s="66"/>
      <c r="AE190" s="66"/>
      <c r="AF190" s="66"/>
      <c r="AG190" s="66"/>
      <c r="AH190" s="66"/>
      <c r="AI190" s="66"/>
      <c r="AJ190" s="66"/>
      <c r="AK190" s="66"/>
      <c r="AL190" s="66"/>
      <c r="AM190" s="66"/>
      <c r="AN190" s="66"/>
      <c r="AO190" s="66"/>
      <c r="AP190" s="66"/>
      <c r="AQ190" s="66"/>
      <c r="AR190" s="66"/>
      <c r="AS190" s="66"/>
      <c r="AT190" s="66"/>
      <c r="AU190" s="66"/>
      <c r="AV190" s="66"/>
      <c r="AW190" s="66"/>
      <c r="AX190" s="66"/>
      <c r="AY190" s="66"/>
      <c r="AZ190" s="66"/>
      <c r="BA190" s="66"/>
      <c r="BB190" s="66"/>
      <c r="BC190" s="66"/>
      <c r="BD190" s="66"/>
      <c r="BE190" s="66"/>
      <c r="BF190" s="66"/>
      <c r="BG190" s="66"/>
      <c r="BH190" s="66"/>
      <c r="BI190" s="66"/>
      <c r="BJ190" s="66"/>
      <c r="BK190" s="66"/>
      <c r="BL190" s="66"/>
      <c r="BM190" s="66"/>
      <c r="BN190" s="66"/>
      <c r="BO190" s="66"/>
      <c r="BP190" s="66"/>
      <c r="BQ190" s="66"/>
      <c r="BR190" s="66"/>
      <c r="BS190" s="66"/>
      <c r="BT190" s="66"/>
      <c r="BU190" s="66"/>
      <c r="BV190" s="66"/>
      <c r="BW190" s="66"/>
      <c r="BX190" s="66"/>
      <c r="BY190" s="66"/>
      <c r="BZ190" s="66"/>
      <c r="CA190" s="66"/>
      <c r="CB190" s="66"/>
      <c r="CC190" s="66"/>
      <c r="CD190" s="66"/>
      <c r="CE190" s="66"/>
      <c r="CF190" s="66"/>
      <c r="CG190" s="66"/>
      <c r="CH190" s="66"/>
      <c r="CI190" s="66"/>
      <c r="CJ190" s="66"/>
      <c r="CK190" s="66"/>
      <c r="CL190" s="66"/>
      <c r="CM190" s="66"/>
      <c r="CN190" s="66"/>
      <c r="CO190" s="66"/>
      <c r="CP190" s="66"/>
      <c r="CQ190" s="66"/>
      <c r="CR190" s="66"/>
      <c r="CS190" s="66"/>
      <c r="CT190" s="66"/>
      <c r="CU190" s="66"/>
      <c r="CV190" s="66"/>
      <c r="CW190" s="66"/>
      <c r="CX190" s="66"/>
      <c r="CY190" s="66"/>
      <c r="CZ190" s="66"/>
      <c r="DA190" s="66"/>
      <c r="DB190" s="66"/>
      <c r="DC190" s="66"/>
      <c r="DD190" s="66"/>
      <c r="DE190" s="66"/>
      <c r="DF190" s="66"/>
      <c r="DG190" s="66"/>
      <c r="DH190" s="66"/>
      <c r="DI190" s="66"/>
      <c r="DJ190" s="66"/>
      <c r="DK190" s="66"/>
      <c r="DL190" s="66"/>
      <c r="DM190" s="66"/>
      <c r="DN190" s="66"/>
      <c r="DO190" s="66"/>
      <c r="DP190" s="66"/>
      <c r="DQ190" s="66"/>
      <c r="DR190" s="66"/>
      <c r="DS190" s="66"/>
      <c r="DT190" s="66"/>
      <c r="DU190" s="66"/>
      <c r="DV190" s="66"/>
      <c r="DW190" s="66"/>
      <c r="DX190" s="66"/>
      <c r="DY190" s="66"/>
      <c r="DZ190" s="66"/>
      <c r="EA190" s="66"/>
      <c r="EB190" s="66"/>
      <c r="EC190" s="66"/>
      <c r="ED190" s="66"/>
      <c r="EE190" s="66"/>
      <c r="EF190" s="66"/>
      <c r="EG190" s="66"/>
      <c r="EH190" s="66"/>
      <c r="EI190" s="66"/>
      <c r="EJ190" s="66"/>
      <c r="EK190" s="66"/>
      <c r="EL190" s="66"/>
      <c r="EM190" s="66"/>
      <c r="EN190" s="66"/>
      <c r="EO190" s="66"/>
      <c r="EP190" s="66"/>
      <c r="EQ190" s="66"/>
      <c r="ER190" s="66"/>
      <c r="ES190" s="66"/>
      <c r="ET190" s="66"/>
      <c r="EU190" s="66"/>
      <c r="EV190" s="66"/>
      <c r="EW190" s="66"/>
      <c r="EX190" s="66"/>
      <c r="EY190" s="66"/>
      <c r="EZ190" s="66"/>
      <c r="FA190" s="66"/>
      <c r="FB190" s="66"/>
      <c r="FC190" s="66"/>
      <c r="FD190" s="66"/>
      <c r="FE190" s="66"/>
      <c r="FF190" s="66"/>
      <c r="FG190" s="66"/>
      <c r="FH190" s="66"/>
      <c r="FI190" s="66"/>
      <c r="FJ190" s="66"/>
      <c r="FK190" s="66"/>
      <c r="FL190" s="66"/>
      <c r="FM190" s="66"/>
      <c r="FN190" s="66"/>
      <c r="FO190" s="66"/>
      <c r="FP190" s="66"/>
      <c r="FQ190" s="66"/>
      <c r="FR190" s="66"/>
      <c r="FS190" s="66"/>
      <c r="FT190" s="66"/>
      <c r="FU190" s="66"/>
      <c r="FV190" s="66"/>
      <c r="FW190" s="66"/>
      <c r="FX190" s="66"/>
      <c r="FY190" s="66"/>
      <c r="FZ190" s="66"/>
    </row>
    <row r="191" spans="28:182" x14ac:dyDescent="0.25"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  <c r="AS191" s="66"/>
      <c r="AT191" s="66"/>
      <c r="AU191" s="66"/>
      <c r="AV191" s="66"/>
      <c r="AW191" s="66"/>
      <c r="AX191" s="66"/>
      <c r="AY191" s="66"/>
      <c r="AZ191" s="66"/>
      <c r="BA191" s="66"/>
      <c r="BB191" s="66"/>
      <c r="BC191" s="66"/>
      <c r="BD191" s="66"/>
      <c r="BE191" s="66"/>
      <c r="BF191" s="66"/>
      <c r="BG191" s="66"/>
      <c r="BH191" s="66"/>
      <c r="BI191" s="66"/>
      <c r="BJ191" s="66"/>
      <c r="BK191" s="66"/>
      <c r="BL191" s="66"/>
      <c r="BM191" s="66"/>
      <c r="BN191" s="66"/>
      <c r="BO191" s="66"/>
      <c r="BP191" s="66"/>
      <c r="BQ191" s="66"/>
      <c r="BR191" s="66"/>
      <c r="BS191" s="66"/>
      <c r="BT191" s="66"/>
      <c r="BU191" s="66"/>
      <c r="BV191" s="66"/>
      <c r="BW191" s="66"/>
      <c r="BX191" s="66"/>
      <c r="BY191" s="66"/>
      <c r="BZ191" s="66"/>
      <c r="CA191" s="66"/>
      <c r="CB191" s="66"/>
      <c r="CC191" s="66"/>
      <c r="CD191" s="66"/>
      <c r="CE191" s="66"/>
      <c r="CF191" s="66"/>
      <c r="CG191" s="66"/>
      <c r="CH191" s="66"/>
      <c r="CI191" s="66"/>
      <c r="CJ191" s="66"/>
      <c r="CK191" s="66"/>
      <c r="CL191" s="66"/>
      <c r="CM191" s="66"/>
      <c r="CN191" s="66"/>
      <c r="CO191" s="66"/>
      <c r="CP191" s="66"/>
      <c r="CQ191" s="66"/>
      <c r="CR191" s="66"/>
      <c r="CS191" s="66"/>
      <c r="CT191" s="66"/>
      <c r="CU191" s="66"/>
      <c r="CV191" s="66"/>
      <c r="CW191" s="66"/>
      <c r="CX191" s="66"/>
      <c r="CY191" s="66"/>
      <c r="CZ191" s="66"/>
      <c r="DA191" s="66"/>
      <c r="DB191" s="66"/>
      <c r="DC191" s="66"/>
      <c r="DD191" s="66"/>
      <c r="DE191" s="66"/>
      <c r="DF191" s="66"/>
      <c r="DG191" s="66"/>
      <c r="DH191" s="66"/>
      <c r="DI191" s="66"/>
      <c r="DJ191" s="66"/>
      <c r="DK191" s="66"/>
      <c r="DL191" s="66"/>
      <c r="DM191" s="66"/>
      <c r="DN191" s="66"/>
      <c r="DO191" s="66"/>
      <c r="DP191" s="66"/>
      <c r="DQ191" s="66"/>
      <c r="DR191" s="66"/>
      <c r="DS191" s="66"/>
      <c r="DT191" s="66"/>
      <c r="DU191" s="66"/>
      <c r="DV191" s="66"/>
      <c r="DW191" s="66"/>
      <c r="DX191" s="66"/>
      <c r="DY191" s="66"/>
      <c r="DZ191" s="66"/>
      <c r="EA191" s="66"/>
      <c r="EB191" s="66"/>
      <c r="EC191" s="66"/>
      <c r="ED191" s="66"/>
      <c r="EE191" s="66"/>
      <c r="EF191" s="66"/>
      <c r="EG191" s="66"/>
      <c r="EH191" s="66"/>
      <c r="EI191" s="66"/>
      <c r="EJ191" s="66"/>
      <c r="EK191" s="66"/>
      <c r="EL191" s="66"/>
      <c r="EM191" s="66"/>
      <c r="EN191" s="66"/>
      <c r="EO191" s="66"/>
      <c r="EP191" s="66"/>
      <c r="EQ191" s="66"/>
      <c r="ER191" s="66"/>
      <c r="ES191" s="66"/>
      <c r="ET191" s="66"/>
      <c r="EU191" s="66"/>
      <c r="EV191" s="66"/>
      <c r="EW191" s="66"/>
      <c r="EX191" s="66"/>
      <c r="EY191" s="66"/>
      <c r="EZ191" s="66"/>
      <c r="FA191" s="66"/>
      <c r="FB191" s="66"/>
      <c r="FC191" s="66"/>
      <c r="FD191" s="66"/>
      <c r="FE191" s="66"/>
      <c r="FF191" s="66"/>
      <c r="FG191" s="66"/>
      <c r="FH191" s="66"/>
      <c r="FI191" s="66"/>
      <c r="FJ191" s="66"/>
      <c r="FK191" s="66"/>
      <c r="FL191" s="66"/>
      <c r="FM191" s="66"/>
      <c r="FN191" s="66"/>
      <c r="FO191" s="66"/>
      <c r="FP191" s="66"/>
      <c r="FQ191" s="66"/>
      <c r="FR191" s="66"/>
      <c r="FS191" s="66"/>
      <c r="FT191" s="66"/>
      <c r="FU191" s="66"/>
      <c r="FV191" s="66"/>
      <c r="FW191" s="66"/>
      <c r="FX191" s="66"/>
      <c r="FY191" s="66"/>
      <c r="FZ191" s="66"/>
    </row>
    <row r="192" spans="28:182" x14ac:dyDescent="0.25"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  <c r="AL192" s="66"/>
      <c r="AM192" s="66"/>
      <c r="AN192" s="66"/>
      <c r="AO192" s="66"/>
      <c r="AP192" s="66"/>
      <c r="AQ192" s="66"/>
      <c r="AR192" s="66"/>
      <c r="AS192" s="66"/>
      <c r="AT192" s="66"/>
      <c r="AU192" s="66"/>
      <c r="AV192" s="66"/>
      <c r="AW192" s="66"/>
      <c r="AX192" s="66"/>
      <c r="AY192" s="66"/>
      <c r="AZ192" s="66"/>
      <c r="BA192" s="66"/>
      <c r="BB192" s="66"/>
      <c r="BC192" s="66"/>
      <c r="BD192" s="66"/>
      <c r="BE192" s="66"/>
      <c r="BF192" s="66"/>
      <c r="BG192" s="66"/>
      <c r="BH192" s="66"/>
      <c r="BI192" s="66"/>
      <c r="BJ192" s="66"/>
      <c r="BK192" s="66"/>
      <c r="BL192" s="66"/>
      <c r="BM192" s="66"/>
      <c r="BN192" s="66"/>
      <c r="BO192" s="66"/>
      <c r="BP192" s="66"/>
      <c r="BQ192" s="66"/>
      <c r="BR192" s="66"/>
      <c r="BS192" s="66"/>
      <c r="BT192" s="66"/>
      <c r="BU192" s="66"/>
      <c r="BV192" s="66"/>
      <c r="BW192" s="66"/>
      <c r="BX192" s="66"/>
      <c r="BY192" s="66"/>
      <c r="BZ192" s="66"/>
      <c r="CA192" s="66"/>
      <c r="CB192" s="66"/>
      <c r="CC192" s="66"/>
      <c r="CD192" s="66"/>
      <c r="CE192" s="66"/>
      <c r="CF192" s="66"/>
      <c r="CG192" s="66"/>
      <c r="CH192" s="66"/>
      <c r="CI192" s="66"/>
      <c r="CJ192" s="66"/>
      <c r="CK192" s="66"/>
      <c r="CL192" s="66"/>
      <c r="CM192" s="66"/>
      <c r="CN192" s="66"/>
      <c r="CO192" s="66"/>
      <c r="CP192" s="66"/>
      <c r="CQ192" s="66"/>
      <c r="CR192" s="66"/>
      <c r="CS192" s="66"/>
      <c r="CT192" s="66"/>
      <c r="CU192" s="66"/>
      <c r="CV192" s="66"/>
      <c r="CW192" s="66"/>
      <c r="CX192" s="66"/>
      <c r="CY192" s="66"/>
      <c r="CZ192" s="66"/>
      <c r="DA192" s="66"/>
      <c r="DB192" s="66"/>
      <c r="DC192" s="66"/>
      <c r="DD192" s="66"/>
      <c r="DE192" s="66"/>
      <c r="DF192" s="66"/>
      <c r="DG192" s="66"/>
      <c r="DH192" s="66"/>
      <c r="DI192" s="66"/>
      <c r="DJ192" s="66"/>
      <c r="DK192" s="66"/>
      <c r="DL192" s="66"/>
      <c r="DM192" s="66"/>
      <c r="DN192" s="66"/>
      <c r="DO192" s="66"/>
      <c r="DP192" s="66"/>
      <c r="DQ192" s="66"/>
      <c r="DR192" s="66"/>
      <c r="DS192" s="66"/>
      <c r="DT192" s="66"/>
      <c r="DU192" s="66"/>
      <c r="DV192" s="66"/>
      <c r="DW192" s="66"/>
      <c r="DX192" s="66"/>
      <c r="DY192" s="66"/>
      <c r="DZ192" s="66"/>
      <c r="EA192" s="66"/>
      <c r="EB192" s="66"/>
      <c r="EC192" s="66"/>
      <c r="ED192" s="66"/>
      <c r="EE192" s="66"/>
      <c r="EF192" s="66"/>
      <c r="EG192" s="66"/>
      <c r="EH192" s="66"/>
      <c r="EI192" s="66"/>
      <c r="EJ192" s="66"/>
      <c r="EK192" s="66"/>
      <c r="EL192" s="66"/>
      <c r="EM192" s="66"/>
      <c r="EN192" s="66"/>
      <c r="EO192" s="66"/>
      <c r="EP192" s="66"/>
      <c r="EQ192" s="66"/>
      <c r="ER192" s="66"/>
      <c r="ES192" s="66"/>
      <c r="ET192" s="66"/>
      <c r="EU192" s="66"/>
      <c r="EV192" s="66"/>
      <c r="EW192" s="66"/>
      <c r="EX192" s="66"/>
      <c r="EY192" s="66"/>
      <c r="EZ192" s="66"/>
      <c r="FA192" s="66"/>
      <c r="FB192" s="66"/>
      <c r="FC192" s="66"/>
      <c r="FD192" s="66"/>
      <c r="FE192" s="66"/>
      <c r="FF192" s="66"/>
      <c r="FG192" s="66"/>
      <c r="FH192" s="66"/>
      <c r="FI192" s="66"/>
      <c r="FJ192" s="66"/>
      <c r="FK192" s="66"/>
      <c r="FL192" s="66"/>
      <c r="FM192" s="66"/>
      <c r="FN192" s="66"/>
      <c r="FO192" s="66"/>
      <c r="FP192" s="66"/>
      <c r="FQ192" s="66"/>
      <c r="FR192" s="66"/>
      <c r="FS192" s="66"/>
      <c r="FT192" s="66"/>
      <c r="FU192" s="66"/>
      <c r="FV192" s="66"/>
      <c r="FW192" s="66"/>
      <c r="FX192" s="66"/>
      <c r="FY192" s="66"/>
      <c r="FZ192" s="66"/>
    </row>
    <row r="193" spans="28:182" x14ac:dyDescent="0.25"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66"/>
      <c r="AP193" s="66"/>
      <c r="AQ193" s="66"/>
      <c r="AR193" s="66"/>
      <c r="AS193" s="66"/>
      <c r="AT193" s="66"/>
      <c r="AU193" s="66"/>
      <c r="AV193" s="66"/>
      <c r="AW193" s="66"/>
      <c r="AX193" s="66"/>
      <c r="AY193" s="66"/>
      <c r="AZ193" s="66"/>
      <c r="BA193" s="66"/>
      <c r="BB193" s="66"/>
      <c r="BC193" s="66"/>
      <c r="BD193" s="66"/>
      <c r="BE193" s="66"/>
      <c r="BF193" s="66"/>
      <c r="BG193" s="66"/>
      <c r="BH193" s="66"/>
      <c r="BI193" s="66"/>
      <c r="BJ193" s="66"/>
      <c r="BK193" s="66"/>
      <c r="BL193" s="66"/>
      <c r="BM193" s="66"/>
      <c r="BN193" s="66"/>
      <c r="BO193" s="66"/>
      <c r="BP193" s="66"/>
      <c r="BQ193" s="66"/>
      <c r="BR193" s="66"/>
      <c r="BS193" s="66"/>
      <c r="BT193" s="66"/>
      <c r="BU193" s="66"/>
      <c r="BV193" s="66"/>
      <c r="BW193" s="66"/>
      <c r="BX193" s="66"/>
      <c r="BY193" s="66"/>
      <c r="BZ193" s="66"/>
      <c r="CA193" s="66"/>
      <c r="CB193" s="66"/>
      <c r="CC193" s="66"/>
      <c r="CD193" s="66"/>
      <c r="CE193" s="66"/>
      <c r="CF193" s="66"/>
      <c r="CG193" s="66"/>
      <c r="CH193" s="66"/>
      <c r="CI193" s="66"/>
      <c r="CJ193" s="66"/>
      <c r="CK193" s="66"/>
      <c r="CL193" s="66"/>
      <c r="CM193" s="66"/>
      <c r="CN193" s="66"/>
      <c r="CO193" s="66"/>
      <c r="CP193" s="66"/>
      <c r="CQ193" s="66"/>
      <c r="CR193" s="66"/>
      <c r="CS193" s="66"/>
      <c r="CT193" s="66"/>
      <c r="CU193" s="66"/>
      <c r="CV193" s="66"/>
      <c r="CW193" s="66"/>
      <c r="CX193" s="66"/>
      <c r="CY193" s="66"/>
      <c r="CZ193" s="66"/>
      <c r="DA193" s="66"/>
      <c r="DB193" s="66"/>
      <c r="DC193" s="66"/>
      <c r="DD193" s="66"/>
      <c r="DE193" s="66"/>
      <c r="DF193" s="66"/>
      <c r="DG193" s="66"/>
      <c r="DH193" s="66"/>
      <c r="DI193" s="66"/>
      <c r="DJ193" s="66"/>
      <c r="DK193" s="66"/>
      <c r="DL193" s="66"/>
      <c r="DM193" s="66"/>
      <c r="DN193" s="66"/>
      <c r="DO193" s="66"/>
      <c r="DP193" s="66"/>
      <c r="DQ193" s="66"/>
      <c r="DR193" s="66"/>
      <c r="DS193" s="66"/>
      <c r="DT193" s="66"/>
      <c r="DU193" s="66"/>
      <c r="DV193" s="66"/>
      <c r="DW193" s="66"/>
      <c r="DX193" s="66"/>
      <c r="DY193" s="66"/>
      <c r="DZ193" s="66"/>
      <c r="EA193" s="66"/>
      <c r="EB193" s="66"/>
      <c r="EC193" s="66"/>
      <c r="ED193" s="66"/>
      <c r="EE193" s="66"/>
      <c r="EF193" s="66"/>
      <c r="EG193" s="66"/>
      <c r="EH193" s="66"/>
      <c r="EI193" s="66"/>
      <c r="EJ193" s="66"/>
      <c r="EK193" s="66"/>
      <c r="EL193" s="66"/>
      <c r="EM193" s="66"/>
      <c r="EN193" s="66"/>
      <c r="EO193" s="66"/>
      <c r="EP193" s="66"/>
      <c r="EQ193" s="66"/>
      <c r="ER193" s="66"/>
      <c r="ES193" s="66"/>
      <c r="ET193" s="66"/>
      <c r="EU193" s="66"/>
      <c r="EV193" s="66"/>
      <c r="EW193" s="66"/>
      <c r="EX193" s="66"/>
      <c r="EY193" s="66"/>
      <c r="EZ193" s="66"/>
      <c r="FA193" s="66"/>
      <c r="FB193" s="66"/>
      <c r="FC193" s="66"/>
      <c r="FD193" s="66"/>
      <c r="FE193" s="66"/>
      <c r="FF193" s="66"/>
      <c r="FG193" s="66"/>
      <c r="FH193" s="66"/>
      <c r="FI193" s="66"/>
      <c r="FJ193" s="66"/>
      <c r="FK193" s="66"/>
      <c r="FL193" s="66"/>
      <c r="FM193" s="66"/>
      <c r="FN193" s="66"/>
      <c r="FO193" s="66"/>
      <c r="FP193" s="66"/>
      <c r="FQ193" s="66"/>
      <c r="FR193" s="66"/>
      <c r="FS193" s="66"/>
      <c r="FT193" s="66"/>
      <c r="FU193" s="66"/>
      <c r="FV193" s="66"/>
      <c r="FW193" s="66"/>
      <c r="FX193" s="66"/>
      <c r="FY193" s="66"/>
      <c r="FZ193" s="66"/>
    </row>
    <row r="194" spans="28:182" x14ac:dyDescent="0.25"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  <c r="AN194" s="66"/>
      <c r="AO194" s="66"/>
      <c r="AP194" s="66"/>
      <c r="AQ194" s="66"/>
      <c r="AR194" s="66"/>
      <c r="AS194" s="66"/>
      <c r="AT194" s="66"/>
      <c r="AU194" s="66"/>
      <c r="AV194" s="66"/>
      <c r="AW194" s="66"/>
      <c r="AX194" s="66"/>
      <c r="AY194" s="66"/>
      <c r="AZ194" s="66"/>
      <c r="BA194" s="66"/>
      <c r="BB194" s="66"/>
      <c r="BC194" s="66"/>
      <c r="BD194" s="66"/>
      <c r="BE194" s="66"/>
      <c r="BF194" s="66"/>
      <c r="BG194" s="66"/>
      <c r="BH194" s="66"/>
      <c r="BI194" s="66"/>
      <c r="BJ194" s="66"/>
      <c r="BK194" s="66"/>
      <c r="BL194" s="66"/>
      <c r="BM194" s="66"/>
      <c r="BN194" s="66"/>
      <c r="BO194" s="66"/>
      <c r="BP194" s="66"/>
      <c r="BQ194" s="66"/>
      <c r="BR194" s="66"/>
      <c r="BS194" s="66"/>
      <c r="BT194" s="66"/>
      <c r="BU194" s="66"/>
      <c r="BV194" s="66"/>
      <c r="BW194" s="66"/>
      <c r="BX194" s="66"/>
      <c r="BY194" s="66"/>
      <c r="BZ194" s="66"/>
      <c r="CA194" s="66"/>
      <c r="CB194" s="66"/>
      <c r="CC194" s="66"/>
      <c r="CD194" s="66"/>
      <c r="CE194" s="66"/>
      <c r="CF194" s="66"/>
      <c r="CG194" s="66"/>
      <c r="CH194" s="66"/>
      <c r="CI194" s="66"/>
      <c r="CJ194" s="66"/>
      <c r="CK194" s="66"/>
      <c r="CL194" s="66"/>
      <c r="CM194" s="66"/>
      <c r="CN194" s="66"/>
      <c r="CO194" s="66"/>
      <c r="CP194" s="66"/>
      <c r="CQ194" s="66"/>
      <c r="CR194" s="66"/>
      <c r="CS194" s="66"/>
      <c r="CT194" s="66"/>
      <c r="CU194" s="66"/>
      <c r="CV194" s="66"/>
      <c r="CW194" s="66"/>
      <c r="CX194" s="66"/>
      <c r="CY194" s="66"/>
      <c r="CZ194" s="66"/>
      <c r="DA194" s="66"/>
      <c r="DB194" s="66"/>
      <c r="DC194" s="66"/>
      <c r="DD194" s="66"/>
      <c r="DE194" s="66"/>
      <c r="DF194" s="66"/>
      <c r="DG194" s="66"/>
      <c r="DH194" s="66"/>
      <c r="DI194" s="66"/>
      <c r="DJ194" s="66"/>
      <c r="DK194" s="66"/>
      <c r="DL194" s="66"/>
      <c r="DM194" s="66"/>
      <c r="DN194" s="66"/>
      <c r="DO194" s="66"/>
      <c r="DP194" s="66"/>
      <c r="DQ194" s="66"/>
      <c r="DR194" s="66"/>
      <c r="DS194" s="66"/>
      <c r="DT194" s="66"/>
      <c r="DU194" s="66"/>
      <c r="DV194" s="66"/>
      <c r="DW194" s="66"/>
      <c r="DX194" s="66"/>
      <c r="DY194" s="66"/>
      <c r="DZ194" s="66"/>
      <c r="EA194" s="66"/>
      <c r="EB194" s="66"/>
      <c r="EC194" s="66"/>
      <c r="ED194" s="66"/>
      <c r="EE194" s="66"/>
      <c r="EF194" s="66"/>
      <c r="EG194" s="66"/>
      <c r="EH194" s="66"/>
      <c r="EI194" s="66"/>
      <c r="EJ194" s="66"/>
      <c r="EK194" s="66"/>
      <c r="EL194" s="66"/>
      <c r="EM194" s="66"/>
      <c r="EN194" s="66"/>
      <c r="EO194" s="66"/>
      <c r="EP194" s="66"/>
      <c r="EQ194" s="66"/>
      <c r="ER194" s="66"/>
      <c r="ES194" s="66"/>
      <c r="ET194" s="66"/>
      <c r="EU194" s="66"/>
      <c r="EV194" s="66"/>
      <c r="EW194" s="66"/>
      <c r="EX194" s="66"/>
      <c r="EY194" s="66"/>
      <c r="EZ194" s="66"/>
      <c r="FA194" s="66"/>
      <c r="FB194" s="66"/>
      <c r="FC194" s="66"/>
      <c r="FD194" s="66"/>
      <c r="FE194" s="66"/>
      <c r="FF194" s="66"/>
      <c r="FG194" s="66"/>
      <c r="FH194" s="66"/>
      <c r="FI194" s="66"/>
      <c r="FJ194" s="66"/>
      <c r="FK194" s="66"/>
      <c r="FL194" s="66"/>
      <c r="FM194" s="66"/>
      <c r="FN194" s="66"/>
      <c r="FO194" s="66"/>
      <c r="FP194" s="66"/>
      <c r="FQ194" s="66"/>
      <c r="FR194" s="66"/>
      <c r="FS194" s="66"/>
      <c r="FT194" s="66"/>
      <c r="FU194" s="66"/>
      <c r="FV194" s="66"/>
      <c r="FW194" s="66"/>
      <c r="FX194" s="66"/>
      <c r="FY194" s="66"/>
      <c r="FZ194" s="66"/>
    </row>
    <row r="195" spans="28:182" x14ac:dyDescent="0.25"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66"/>
      <c r="AP195" s="66"/>
      <c r="AQ195" s="66"/>
      <c r="AR195" s="66"/>
      <c r="AS195" s="66"/>
      <c r="AT195" s="66"/>
      <c r="AU195" s="66"/>
      <c r="AV195" s="66"/>
      <c r="AW195" s="66"/>
      <c r="AX195" s="66"/>
      <c r="AY195" s="66"/>
      <c r="AZ195" s="66"/>
      <c r="BA195" s="66"/>
      <c r="BB195" s="66"/>
      <c r="BC195" s="66"/>
      <c r="BD195" s="66"/>
      <c r="BE195" s="66"/>
      <c r="BF195" s="66"/>
      <c r="BG195" s="66"/>
      <c r="BH195" s="66"/>
      <c r="BI195" s="66"/>
      <c r="BJ195" s="66"/>
      <c r="BK195" s="66"/>
      <c r="BL195" s="66"/>
      <c r="BM195" s="66"/>
      <c r="BN195" s="66"/>
      <c r="BO195" s="66"/>
      <c r="BP195" s="66"/>
      <c r="BQ195" s="66"/>
      <c r="BR195" s="66"/>
      <c r="BS195" s="66"/>
      <c r="BT195" s="66"/>
      <c r="BU195" s="66"/>
      <c r="BV195" s="66"/>
      <c r="BW195" s="66"/>
      <c r="BX195" s="66"/>
      <c r="BY195" s="66"/>
      <c r="BZ195" s="66"/>
      <c r="CA195" s="66"/>
      <c r="CB195" s="66"/>
      <c r="CC195" s="66"/>
      <c r="CD195" s="66"/>
      <c r="CE195" s="66"/>
      <c r="CF195" s="66"/>
      <c r="CG195" s="66"/>
      <c r="CH195" s="66"/>
      <c r="CI195" s="66"/>
      <c r="CJ195" s="66"/>
      <c r="CK195" s="66"/>
      <c r="CL195" s="66"/>
      <c r="CM195" s="66"/>
      <c r="CN195" s="66"/>
      <c r="CO195" s="66"/>
      <c r="CP195" s="66"/>
      <c r="CQ195" s="66"/>
      <c r="CR195" s="66"/>
      <c r="CS195" s="66"/>
      <c r="CT195" s="66"/>
      <c r="CU195" s="66"/>
      <c r="CV195" s="66"/>
      <c r="CW195" s="66"/>
      <c r="CX195" s="66"/>
      <c r="CY195" s="66"/>
      <c r="CZ195" s="66"/>
      <c r="DA195" s="66"/>
      <c r="DB195" s="66"/>
      <c r="DC195" s="66"/>
      <c r="DD195" s="66"/>
      <c r="DE195" s="66"/>
      <c r="DF195" s="66"/>
      <c r="DG195" s="66"/>
      <c r="DH195" s="66"/>
      <c r="DI195" s="66"/>
      <c r="DJ195" s="66"/>
      <c r="DK195" s="66"/>
      <c r="DL195" s="66"/>
      <c r="DM195" s="66"/>
      <c r="DN195" s="66"/>
      <c r="DO195" s="66"/>
      <c r="DP195" s="66"/>
      <c r="DQ195" s="66"/>
      <c r="DR195" s="66"/>
      <c r="DS195" s="66"/>
      <c r="DT195" s="66"/>
      <c r="DU195" s="66"/>
      <c r="DV195" s="66"/>
      <c r="DW195" s="66"/>
      <c r="DX195" s="66"/>
      <c r="DY195" s="66"/>
      <c r="DZ195" s="66"/>
      <c r="EA195" s="66"/>
      <c r="EB195" s="66"/>
      <c r="EC195" s="66"/>
      <c r="ED195" s="66"/>
      <c r="EE195" s="66"/>
      <c r="EF195" s="66"/>
      <c r="EG195" s="66"/>
      <c r="EH195" s="66"/>
      <c r="EI195" s="66"/>
      <c r="EJ195" s="66"/>
      <c r="EK195" s="66"/>
      <c r="EL195" s="66"/>
      <c r="EM195" s="66"/>
      <c r="EN195" s="66"/>
      <c r="EO195" s="66"/>
      <c r="EP195" s="66"/>
      <c r="EQ195" s="66"/>
      <c r="ER195" s="66"/>
      <c r="ES195" s="66"/>
      <c r="ET195" s="66"/>
      <c r="EU195" s="66"/>
      <c r="EV195" s="66"/>
      <c r="EW195" s="66"/>
      <c r="EX195" s="66"/>
      <c r="EY195" s="66"/>
      <c r="EZ195" s="66"/>
      <c r="FA195" s="66"/>
      <c r="FB195" s="66"/>
      <c r="FC195" s="66"/>
      <c r="FD195" s="66"/>
      <c r="FE195" s="66"/>
      <c r="FF195" s="66"/>
      <c r="FG195" s="66"/>
      <c r="FH195" s="66"/>
      <c r="FI195" s="66"/>
      <c r="FJ195" s="66"/>
      <c r="FK195" s="66"/>
      <c r="FL195" s="66"/>
      <c r="FM195" s="66"/>
      <c r="FN195" s="66"/>
      <c r="FO195" s="66"/>
      <c r="FP195" s="66"/>
      <c r="FQ195" s="66"/>
      <c r="FR195" s="66"/>
      <c r="FS195" s="66"/>
      <c r="FT195" s="66"/>
      <c r="FU195" s="66"/>
      <c r="FV195" s="66"/>
      <c r="FW195" s="66"/>
      <c r="FX195" s="66"/>
      <c r="FY195" s="66"/>
      <c r="FZ195" s="66"/>
    </row>
    <row r="196" spans="28:182" x14ac:dyDescent="0.25"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  <c r="AP196" s="66"/>
      <c r="AQ196" s="66"/>
      <c r="AR196" s="66"/>
      <c r="AS196" s="66"/>
      <c r="AT196" s="66"/>
      <c r="AU196" s="66"/>
      <c r="AV196" s="66"/>
      <c r="AW196" s="66"/>
      <c r="AX196" s="66"/>
      <c r="AY196" s="66"/>
      <c r="AZ196" s="66"/>
      <c r="BA196" s="66"/>
      <c r="BB196" s="66"/>
      <c r="BC196" s="66"/>
      <c r="BD196" s="66"/>
      <c r="BE196" s="66"/>
      <c r="BF196" s="66"/>
      <c r="BG196" s="66"/>
      <c r="BH196" s="66"/>
      <c r="BI196" s="66"/>
      <c r="BJ196" s="66"/>
      <c r="BK196" s="66"/>
      <c r="BL196" s="66"/>
      <c r="BM196" s="66"/>
      <c r="BN196" s="66"/>
      <c r="BO196" s="66"/>
      <c r="BP196" s="66"/>
      <c r="BQ196" s="66"/>
      <c r="BR196" s="66"/>
      <c r="BS196" s="66"/>
      <c r="BT196" s="66"/>
      <c r="BU196" s="66"/>
      <c r="BV196" s="66"/>
      <c r="BW196" s="66"/>
      <c r="BX196" s="66"/>
      <c r="BY196" s="66"/>
      <c r="BZ196" s="66"/>
      <c r="CA196" s="66"/>
      <c r="CB196" s="66"/>
      <c r="CC196" s="66"/>
      <c r="CD196" s="66"/>
      <c r="CE196" s="66"/>
      <c r="CF196" s="66"/>
      <c r="CG196" s="66"/>
      <c r="CH196" s="66"/>
      <c r="CI196" s="66"/>
      <c r="CJ196" s="66"/>
      <c r="CK196" s="66"/>
      <c r="CL196" s="66"/>
      <c r="CM196" s="66"/>
      <c r="CN196" s="66"/>
      <c r="CO196" s="66"/>
      <c r="CP196" s="66"/>
      <c r="CQ196" s="66"/>
      <c r="CR196" s="66"/>
      <c r="CS196" s="66"/>
      <c r="CT196" s="66"/>
      <c r="CU196" s="66"/>
      <c r="CV196" s="66"/>
      <c r="CW196" s="66"/>
      <c r="CX196" s="66"/>
      <c r="CY196" s="66"/>
      <c r="CZ196" s="66"/>
      <c r="DA196" s="66"/>
      <c r="DB196" s="66"/>
      <c r="DC196" s="66"/>
      <c r="DD196" s="66"/>
      <c r="DE196" s="66"/>
      <c r="DF196" s="66"/>
      <c r="DG196" s="66"/>
      <c r="DH196" s="66"/>
      <c r="DI196" s="66"/>
      <c r="DJ196" s="66"/>
      <c r="DK196" s="66"/>
      <c r="DL196" s="66"/>
      <c r="DM196" s="66"/>
      <c r="DN196" s="66"/>
      <c r="DO196" s="66"/>
      <c r="DP196" s="66"/>
      <c r="DQ196" s="66"/>
      <c r="DR196" s="66"/>
      <c r="DS196" s="66"/>
      <c r="DT196" s="66"/>
      <c r="DU196" s="66"/>
      <c r="DV196" s="66"/>
      <c r="DW196" s="66"/>
      <c r="DX196" s="66"/>
      <c r="DY196" s="66"/>
      <c r="DZ196" s="66"/>
      <c r="EA196" s="66"/>
      <c r="EB196" s="66"/>
      <c r="EC196" s="66"/>
      <c r="ED196" s="66"/>
      <c r="EE196" s="66"/>
      <c r="EF196" s="66"/>
      <c r="EG196" s="66"/>
      <c r="EH196" s="66"/>
      <c r="EI196" s="66"/>
      <c r="EJ196" s="66"/>
      <c r="EK196" s="66"/>
      <c r="EL196" s="66"/>
      <c r="EM196" s="66"/>
      <c r="EN196" s="66"/>
      <c r="EO196" s="66"/>
      <c r="EP196" s="66"/>
      <c r="EQ196" s="66"/>
      <c r="ER196" s="66"/>
      <c r="ES196" s="66"/>
      <c r="ET196" s="66"/>
      <c r="EU196" s="66"/>
      <c r="EV196" s="66"/>
      <c r="EW196" s="66"/>
      <c r="EX196" s="66"/>
      <c r="EY196" s="66"/>
      <c r="EZ196" s="66"/>
      <c r="FA196" s="66"/>
      <c r="FB196" s="66"/>
      <c r="FC196" s="66"/>
      <c r="FD196" s="66"/>
      <c r="FE196" s="66"/>
      <c r="FF196" s="66"/>
      <c r="FG196" s="66"/>
      <c r="FH196" s="66"/>
      <c r="FI196" s="66"/>
      <c r="FJ196" s="66"/>
      <c r="FK196" s="66"/>
      <c r="FL196" s="66"/>
      <c r="FM196" s="66"/>
      <c r="FN196" s="66"/>
      <c r="FO196" s="66"/>
      <c r="FP196" s="66"/>
      <c r="FQ196" s="66"/>
      <c r="FR196" s="66"/>
      <c r="FS196" s="66"/>
      <c r="FT196" s="66"/>
      <c r="FU196" s="66"/>
      <c r="FV196" s="66"/>
      <c r="FW196" s="66"/>
      <c r="FX196" s="66"/>
      <c r="FY196" s="66"/>
      <c r="FZ196" s="66"/>
    </row>
    <row r="197" spans="28:182" x14ac:dyDescent="0.25"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  <c r="AN197" s="66"/>
      <c r="AO197" s="66"/>
      <c r="AP197" s="66"/>
      <c r="AQ197" s="66"/>
      <c r="AR197" s="66"/>
      <c r="AS197" s="66"/>
      <c r="AT197" s="66"/>
      <c r="AU197" s="66"/>
      <c r="AV197" s="66"/>
      <c r="AW197" s="66"/>
      <c r="AX197" s="66"/>
      <c r="AY197" s="66"/>
      <c r="AZ197" s="66"/>
      <c r="BA197" s="66"/>
      <c r="BB197" s="66"/>
      <c r="BC197" s="66"/>
      <c r="BD197" s="66"/>
      <c r="BE197" s="66"/>
      <c r="BF197" s="66"/>
      <c r="BG197" s="66"/>
      <c r="BH197" s="66"/>
      <c r="BI197" s="66"/>
      <c r="BJ197" s="66"/>
      <c r="BK197" s="66"/>
      <c r="BL197" s="66"/>
      <c r="BM197" s="66"/>
      <c r="BN197" s="66"/>
      <c r="BO197" s="66"/>
      <c r="BP197" s="66"/>
      <c r="BQ197" s="66"/>
      <c r="BR197" s="66"/>
      <c r="BS197" s="66"/>
      <c r="BT197" s="66"/>
      <c r="BU197" s="66"/>
      <c r="BV197" s="66"/>
      <c r="BW197" s="66"/>
      <c r="BX197" s="66"/>
      <c r="BY197" s="66"/>
      <c r="BZ197" s="66"/>
      <c r="CA197" s="66"/>
      <c r="CB197" s="66"/>
      <c r="CC197" s="66"/>
      <c r="CD197" s="66"/>
      <c r="CE197" s="66"/>
      <c r="CF197" s="66"/>
      <c r="CG197" s="66"/>
      <c r="CH197" s="66"/>
      <c r="CI197" s="66"/>
      <c r="CJ197" s="66"/>
      <c r="CK197" s="66"/>
      <c r="CL197" s="66"/>
      <c r="CM197" s="66"/>
      <c r="CN197" s="66"/>
      <c r="CO197" s="66"/>
      <c r="CP197" s="66"/>
      <c r="CQ197" s="66"/>
      <c r="CR197" s="66"/>
      <c r="CS197" s="66"/>
      <c r="CT197" s="66"/>
      <c r="CU197" s="66"/>
      <c r="CV197" s="66"/>
      <c r="CW197" s="66"/>
      <c r="CX197" s="66"/>
      <c r="CY197" s="66"/>
      <c r="CZ197" s="66"/>
      <c r="DA197" s="66"/>
      <c r="DB197" s="66"/>
      <c r="DC197" s="66"/>
      <c r="DD197" s="66"/>
      <c r="DE197" s="66"/>
      <c r="DF197" s="66"/>
      <c r="DG197" s="66"/>
      <c r="DH197" s="66"/>
      <c r="DI197" s="66"/>
      <c r="DJ197" s="66"/>
      <c r="DK197" s="66"/>
      <c r="DL197" s="66"/>
      <c r="DM197" s="66"/>
      <c r="DN197" s="66"/>
      <c r="DO197" s="66"/>
      <c r="DP197" s="66"/>
      <c r="DQ197" s="66"/>
      <c r="DR197" s="66"/>
      <c r="DS197" s="66"/>
      <c r="DT197" s="66"/>
      <c r="DU197" s="66"/>
      <c r="DV197" s="66"/>
      <c r="DW197" s="66"/>
      <c r="DX197" s="66"/>
      <c r="DY197" s="66"/>
      <c r="DZ197" s="66"/>
      <c r="EA197" s="66"/>
      <c r="EB197" s="66"/>
      <c r="EC197" s="66"/>
      <c r="ED197" s="66"/>
      <c r="EE197" s="66"/>
      <c r="EF197" s="66"/>
      <c r="EG197" s="66"/>
      <c r="EH197" s="66"/>
      <c r="EI197" s="66"/>
      <c r="EJ197" s="66"/>
      <c r="EK197" s="66"/>
      <c r="EL197" s="66"/>
      <c r="EM197" s="66"/>
      <c r="EN197" s="66"/>
      <c r="EO197" s="66"/>
      <c r="EP197" s="66"/>
      <c r="EQ197" s="66"/>
      <c r="ER197" s="66"/>
      <c r="ES197" s="66"/>
      <c r="ET197" s="66"/>
      <c r="EU197" s="66"/>
      <c r="EV197" s="66"/>
      <c r="EW197" s="66"/>
      <c r="EX197" s="66"/>
      <c r="EY197" s="66"/>
      <c r="EZ197" s="66"/>
      <c r="FA197" s="66"/>
      <c r="FB197" s="66"/>
      <c r="FC197" s="66"/>
      <c r="FD197" s="66"/>
      <c r="FE197" s="66"/>
      <c r="FF197" s="66"/>
      <c r="FG197" s="66"/>
      <c r="FH197" s="66"/>
      <c r="FI197" s="66"/>
      <c r="FJ197" s="66"/>
      <c r="FK197" s="66"/>
      <c r="FL197" s="66"/>
      <c r="FM197" s="66"/>
      <c r="FN197" s="66"/>
      <c r="FO197" s="66"/>
      <c r="FP197" s="66"/>
      <c r="FQ197" s="66"/>
      <c r="FR197" s="66"/>
      <c r="FS197" s="66"/>
      <c r="FT197" s="66"/>
      <c r="FU197" s="66"/>
      <c r="FV197" s="66"/>
      <c r="FW197" s="66"/>
      <c r="FX197" s="66"/>
      <c r="FY197" s="66"/>
      <c r="FZ197" s="66"/>
    </row>
    <row r="198" spans="28:182" x14ac:dyDescent="0.25"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  <c r="AP198" s="66"/>
      <c r="AQ198" s="66"/>
      <c r="AR198" s="66"/>
      <c r="AS198" s="66"/>
      <c r="AT198" s="66"/>
      <c r="AU198" s="66"/>
      <c r="AV198" s="66"/>
      <c r="AW198" s="66"/>
      <c r="AX198" s="66"/>
      <c r="AY198" s="66"/>
      <c r="AZ198" s="66"/>
      <c r="BA198" s="66"/>
      <c r="BB198" s="66"/>
      <c r="BC198" s="66"/>
      <c r="BD198" s="66"/>
      <c r="BE198" s="66"/>
      <c r="BF198" s="66"/>
      <c r="BG198" s="66"/>
      <c r="BH198" s="66"/>
      <c r="BI198" s="66"/>
      <c r="BJ198" s="66"/>
      <c r="BK198" s="66"/>
      <c r="BL198" s="66"/>
      <c r="BM198" s="66"/>
      <c r="BN198" s="66"/>
      <c r="BO198" s="66"/>
      <c r="BP198" s="66"/>
      <c r="BQ198" s="66"/>
      <c r="BR198" s="66"/>
      <c r="BS198" s="66"/>
      <c r="BT198" s="66"/>
      <c r="BU198" s="66"/>
      <c r="BV198" s="66"/>
      <c r="BW198" s="66"/>
      <c r="BX198" s="66"/>
      <c r="BY198" s="66"/>
      <c r="BZ198" s="66"/>
      <c r="CA198" s="66"/>
      <c r="CB198" s="66"/>
      <c r="CC198" s="66"/>
      <c r="CD198" s="66"/>
      <c r="CE198" s="66"/>
      <c r="CF198" s="66"/>
      <c r="CG198" s="66"/>
      <c r="CH198" s="66"/>
      <c r="CI198" s="66"/>
      <c r="CJ198" s="66"/>
      <c r="CK198" s="66"/>
      <c r="CL198" s="66"/>
      <c r="CM198" s="66"/>
      <c r="CN198" s="66"/>
      <c r="CO198" s="66"/>
      <c r="CP198" s="66"/>
      <c r="CQ198" s="66"/>
      <c r="CR198" s="66"/>
      <c r="CS198" s="66"/>
      <c r="CT198" s="66"/>
      <c r="CU198" s="66"/>
      <c r="CV198" s="66"/>
      <c r="CW198" s="66"/>
      <c r="CX198" s="66"/>
      <c r="CY198" s="66"/>
      <c r="CZ198" s="66"/>
      <c r="DA198" s="66"/>
      <c r="DB198" s="66"/>
      <c r="DC198" s="66"/>
      <c r="DD198" s="66"/>
      <c r="DE198" s="66"/>
      <c r="DF198" s="66"/>
      <c r="DG198" s="66"/>
      <c r="DH198" s="66"/>
      <c r="DI198" s="66"/>
      <c r="DJ198" s="66"/>
      <c r="DK198" s="66"/>
      <c r="DL198" s="66"/>
      <c r="DM198" s="66"/>
      <c r="DN198" s="66"/>
      <c r="DO198" s="66"/>
      <c r="DP198" s="66"/>
      <c r="DQ198" s="66"/>
      <c r="DR198" s="66"/>
      <c r="DS198" s="66"/>
      <c r="DT198" s="66"/>
      <c r="DU198" s="66"/>
      <c r="DV198" s="66"/>
      <c r="DW198" s="66"/>
      <c r="DX198" s="66"/>
      <c r="DY198" s="66"/>
      <c r="DZ198" s="66"/>
      <c r="EA198" s="66"/>
      <c r="EB198" s="66"/>
      <c r="EC198" s="66"/>
      <c r="ED198" s="66"/>
      <c r="EE198" s="66"/>
      <c r="EF198" s="66"/>
      <c r="EG198" s="66"/>
      <c r="EH198" s="66"/>
      <c r="EI198" s="66"/>
      <c r="EJ198" s="66"/>
      <c r="EK198" s="66"/>
      <c r="EL198" s="66"/>
      <c r="EM198" s="66"/>
      <c r="EN198" s="66"/>
      <c r="EO198" s="66"/>
      <c r="EP198" s="66"/>
      <c r="EQ198" s="66"/>
      <c r="ER198" s="66"/>
      <c r="ES198" s="66"/>
      <c r="ET198" s="66"/>
      <c r="EU198" s="66"/>
      <c r="EV198" s="66"/>
      <c r="EW198" s="66"/>
      <c r="EX198" s="66"/>
      <c r="EY198" s="66"/>
      <c r="EZ198" s="66"/>
      <c r="FA198" s="66"/>
      <c r="FB198" s="66"/>
      <c r="FC198" s="66"/>
      <c r="FD198" s="66"/>
      <c r="FE198" s="66"/>
      <c r="FF198" s="66"/>
      <c r="FG198" s="66"/>
      <c r="FH198" s="66"/>
      <c r="FI198" s="66"/>
      <c r="FJ198" s="66"/>
      <c r="FK198" s="66"/>
      <c r="FL198" s="66"/>
      <c r="FM198" s="66"/>
      <c r="FN198" s="66"/>
      <c r="FO198" s="66"/>
      <c r="FP198" s="66"/>
      <c r="FQ198" s="66"/>
      <c r="FR198" s="66"/>
      <c r="FS198" s="66"/>
      <c r="FT198" s="66"/>
      <c r="FU198" s="66"/>
      <c r="FV198" s="66"/>
      <c r="FW198" s="66"/>
      <c r="FX198" s="66"/>
      <c r="FY198" s="66"/>
      <c r="FZ198" s="66"/>
    </row>
    <row r="199" spans="28:182" x14ac:dyDescent="0.25"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66"/>
      <c r="AQ199" s="66"/>
      <c r="AR199" s="66"/>
      <c r="AS199" s="66"/>
      <c r="AT199" s="66"/>
      <c r="AU199" s="66"/>
      <c r="AV199" s="66"/>
      <c r="AW199" s="66"/>
      <c r="AX199" s="66"/>
      <c r="AY199" s="66"/>
      <c r="AZ199" s="66"/>
      <c r="BA199" s="66"/>
      <c r="BB199" s="66"/>
      <c r="BC199" s="66"/>
      <c r="BD199" s="66"/>
      <c r="BE199" s="66"/>
      <c r="BF199" s="66"/>
      <c r="BG199" s="66"/>
      <c r="BH199" s="66"/>
      <c r="BI199" s="66"/>
      <c r="BJ199" s="66"/>
      <c r="BK199" s="66"/>
      <c r="BL199" s="66"/>
      <c r="BM199" s="66"/>
      <c r="BN199" s="66"/>
      <c r="BO199" s="66"/>
      <c r="BP199" s="66"/>
      <c r="BQ199" s="66"/>
      <c r="BR199" s="66"/>
      <c r="BS199" s="66"/>
      <c r="BT199" s="66"/>
      <c r="BU199" s="66"/>
      <c r="BV199" s="66"/>
      <c r="BW199" s="66"/>
      <c r="BX199" s="66"/>
      <c r="BY199" s="66"/>
      <c r="BZ199" s="66"/>
      <c r="CA199" s="66"/>
      <c r="CB199" s="66"/>
      <c r="CC199" s="66"/>
      <c r="CD199" s="66"/>
      <c r="CE199" s="66"/>
      <c r="CF199" s="66"/>
      <c r="CG199" s="66"/>
      <c r="CH199" s="66"/>
      <c r="CI199" s="66"/>
      <c r="CJ199" s="66"/>
      <c r="CK199" s="66"/>
      <c r="CL199" s="66"/>
      <c r="CM199" s="66"/>
      <c r="CN199" s="66"/>
      <c r="CO199" s="66"/>
      <c r="CP199" s="66"/>
      <c r="CQ199" s="66"/>
      <c r="CR199" s="66"/>
      <c r="CS199" s="66"/>
      <c r="CT199" s="66"/>
      <c r="CU199" s="66"/>
      <c r="CV199" s="66"/>
      <c r="CW199" s="66"/>
      <c r="CX199" s="66"/>
      <c r="CY199" s="66"/>
      <c r="CZ199" s="66"/>
      <c r="DA199" s="66"/>
      <c r="DB199" s="66"/>
      <c r="DC199" s="66"/>
      <c r="DD199" s="66"/>
      <c r="DE199" s="66"/>
      <c r="DF199" s="66"/>
      <c r="DG199" s="66"/>
      <c r="DH199" s="66"/>
      <c r="DI199" s="66"/>
      <c r="DJ199" s="66"/>
      <c r="DK199" s="66"/>
      <c r="DL199" s="66"/>
      <c r="DM199" s="66"/>
      <c r="DN199" s="66"/>
      <c r="DO199" s="66"/>
      <c r="DP199" s="66"/>
      <c r="DQ199" s="66"/>
      <c r="DR199" s="66"/>
      <c r="DS199" s="66"/>
      <c r="DT199" s="66"/>
      <c r="DU199" s="66"/>
      <c r="DV199" s="66"/>
      <c r="DW199" s="66"/>
      <c r="DX199" s="66"/>
      <c r="DY199" s="66"/>
      <c r="DZ199" s="66"/>
      <c r="EA199" s="66"/>
      <c r="EB199" s="66"/>
      <c r="EC199" s="66"/>
      <c r="ED199" s="66"/>
      <c r="EE199" s="66"/>
      <c r="EF199" s="66"/>
      <c r="EG199" s="66"/>
      <c r="EH199" s="66"/>
      <c r="EI199" s="66"/>
      <c r="EJ199" s="66"/>
      <c r="EK199" s="66"/>
      <c r="EL199" s="66"/>
      <c r="EM199" s="66"/>
      <c r="EN199" s="66"/>
      <c r="EO199" s="66"/>
      <c r="EP199" s="66"/>
      <c r="EQ199" s="66"/>
      <c r="ER199" s="66"/>
      <c r="ES199" s="66"/>
      <c r="ET199" s="66"/>
      <c r="EU199" s="66"/>
      <c r="EV199" s="66"/>
      <c r="EW199" s="66"/>
      <c r="EX199" s="66"/>
      <c r="EY199" s="66"/>
      <c r="EZ199" s="66"/>
      <c r="FA199" s="66"/>
      <c r="FB199" s="66"/>
      <c r="FC199" s="66"/>
      <c r="FD199" s="66"/>
      <c r="FE199" s="66"/>
      <c r="FF199" s="66"/>
      <c r="FG199" s="66"/>
      <c r="FH199" s="66"/>
      <c r="FI199" s="66"/>
      <c r="FJ199" s="66"/>
      <c r="FK199" s="66"/>
      <c r="FL199" s="66"/>
      <c r="FM199" s="66"/>
      <c r="FN199" s="66"/>
      <c r="FO199" s="66"/>
      <c r="FP199" s="66"/>
      <c r="FQ199" s="66"/>
      <c r="FR199" s="66"/>
      <c r="FS199" s="66"/>
      <c r="FT199" s="66"/>
      <c r="FU199" s="66"/>
      <c r="FV199" s="66"/>
      <c r="FW199" s="66"/>
      <c r="FX199" s="66"/>
      <c r="FY199" s="66"/>
      <c r="FZ199" s="66"/>
    </row>
    <row r="200" spans="28:182" x14ac:dyDescent="0.25"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  <c r="AR200" s="66"/>
      <c r="AS200" s="66"/>
      <c r="AT200" s="66"/>
      <c r="AU200" s="66"/>
      <c r="AV200" s="66"/>
      <c r="AW200" s="66"/>
      <c r="AX200" s="66"/>
      <c r="AY200" s="66"/>
      <c r="AZ200" s="66"/>
      <c r="BA200" s="66"/>
      <c r="BB200" s="66"/>
      <c r="BC200" s="66"/>
      <c r="BD200" s="66"/>
      <c r="BE200" s="66"/>
      <c r="BF200" s="66"/>
      <c r="BG200" s="66"/>
      <c r="BH200" s="66"/>
      <c r="BI200" s="66"/>
      <c r="BJ200" s="66"/>
      <c r="BK200" s="66"/>
      <c r="BL200" s="66"/>
      <c r="BM200" s="66"/>
      <c r="BN200" s="66"/>
      <c r="BO200" s="66"/>
      <c r="BP200" s="66"/>
      <c r="BQ200" s="66"/>
      <c r="BR200" s="66"/>
      <c r="BS200" s="66"/>
      <c r="BT200" s="66"/>
      <c r="BU200" s="66"/>
      <c r="BV200" s="66"/>
      <c r="BW200" s="66"/>
      <c r="BX200" s="66"/>
      <c r="BY200" s="66"/>
      <c r="BZ200" s="66"/>
      <c r="CA200" s="66"/>
      <c r="CB200" s="66"/>
      <c r="CC200" s="66"/>
      <c r="CD200" s="66"/>
      <c r="CE200" s="66"/>
      <c r="CF200" s="66"/>
      <c r="CG200" s="66"/>
      <c r="CH200" s="66"/>
      <c r="CI200" s="66"/>
      <c r="CJ200" s="66"/>
      <c r="CK200" s="66"/>
      <c r="CL200" s="66"/>
      <c r="CM200" s="66"/>
      <c r="CN200" s="66"/>
      <c r="CO200" s="66"/>
      <c r="CP200" s="66"/>
      <c r="CQ200" s="66"/>
      <c r="CR200" s="66"/>
      <c r="CS200" s="66"/>
      <c r="CT200" s="66"/>
      <c r="CU200" s="66"/>
      <c r="CV200" s="66"/>
      <c r="CW200" s="66"/>
      <c r="CX200" s="66"/>
      <c r="CY200" s="66"/>
      <c r="CZ200" s="66"/>
      <c r="DA200" s="66"/>
      <c r="DB200" s="66"/>
      <c r="DC200" s="66"/>
      <c r="DD200" s="66"/>
      <c r="DE200" s="66"/>
      <c r="DF200" s="66"/>
      <c r="DG200" s="66"/>
      <c r="DH200" s="66"/>
      <c r="DI200" s="66"/>
      <c r="DJ200" s="66"/>
      <c r="DK200" s="66"/>
      <c r="DL200" s="66"/>
      <c r="DM200" s="66"/>
      <c r="DN200" s="66"/>
      <c r="DO200" s="66"/>
      <c r="DP200" s="66"/>
      <c r="DQ200" s="66"/>
      <c r="DR200" s="66"/>
      <c r="DS200" s="66"/>
      <c r="DT200" s="66"/>
      <c r="DU200" s="66"/>
      <c r="DV200" s="66"/>
      <c r="DW200" s="66"/>
      <c r="DX200" s="66"/>
      <c r="DY200" s="66"/>
      <c r="DZ200" s="66"/>
      <c r="EA200" s="66"/>
      <c r="EB200" s="66"/>
      <c r="EC200" s="66"/>
      <c r="ED200" s="66"/>
      <c r="EE200" s="66"/>
      <c r="EF200" s="66"/>
      <c r="EG200" s="66"/>
      <c r="EH200" s="66"/>
      <c r="EI200" s="66"/>
      <c r="EJ200" s="66"/>
      <c r="EK200" s="66"/>
      <c r="EL200" s="66"/>
      <c r="EM200" s="66"/>
      <c r="EN200" s="66"/>
      <c r="EO200" s="66"/>
      <c r="EP200" s="66"/>
      <c r="EQ200" s="66"/>
      <c r="ER200" s="66"/>
      <c r="ES200" s="66"/>
      <c r="ET200" s="66"/>
      <c r="EU200" s="66"/>
      <c r="EV200" s="66"/>
      <c r="EW200" s="66"/>
      <c r="EX200" s="66"/>
      <c r="EY200" s="66"/>
      <c r="EZ200" s="66"/>
      <c r="FA200" s="66"/>
      <c r="FB200" s="66"/>
      <c r="FC200" s="66"/>
      <c r="FD200" s="66"/>
      <c r="FE200" s="66"/>
      <c r="FF200" s="66"/>
      <c r="FG200" s="66"/>
      <c r="FH200" s="66"/>
      <c r="FI200" s="66"/>
      <c r="FJ200" s="66"/>
      <c r="FK200" s="66"/>
      <c r="FL200" s="66"/>
      <c r="FM200" s="66"/>
      <c r="FN200" s="66"/>
      <c r="FO200" s="66"/>
      <c r="FP200" s="66"/>
      <c r="FQ200" s="66"/>
      <c r="FR200" s="66"/>
      <c r="FS200" s="66"/>
      <c r="FT200" s="66"/>
      <c r="FU200" s="66"/>
      <c r="FV200" s="66"/>
      <c r="FW200" s="66"/>
      <c r="FX200" s="66"/>
      <c r="FY200" s="66"/>
      <c r="FZ200" s="66"/>
    </row>
    <row r="201" spans="28:182" x14ac:dyDescent="0.25"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66"/>
      <c r="AQ201" s="66"/>
      <c r="AR201" s="66"/>
      <c r="AS201" s="66"/>
      <c r="AT201" s="66"/>
      <c r="AU201" s="66"/>
      <c r="AV201" s="66"/>
      <c r="AW201" s="66"/>
      <c r="AX201" s="66"/>
      <c r="AY201" s="66"/>
      <c r="AZ201" s="66"/>
      <c r="BA201" s="66"/>
      <c r="BB201" s="66"/>
      <c r="BC201" s="66"/>
      <c r="BD201" s="66"/>
      <c r="BE201" s="66"/>
      <c r="BF201" s="66"/>
      <c r="BG201" s="66"/>
      <c r="BH201" s="66"/>
      <c r="BI201" s="66"/>
      <c r="BJ201" s="66"/>
      <c r="BK201" s="66"/>
      <c r="BL201" s="66"/>
      <c r="BM201" s="66"/>
      <c r="BN201" s="66"/>
      <c r="BO201" s="66"/>
      <c r="BP201" s="66"/>
      <c r="BQ201" s="66"/>
      <c r="BR201" s="66"/>
      <c r="BS201" s="66"/>
      <c r="BT201" s="66"/>
      <c r="BU201" s="66"/>
      <c r="BV201" s="66"/>
      <c r="BW201" s="66"/>
      <c r="BX201" s="66"/>
      <c r="BY201" s="66"/>
      <c r="BZ201" s="66"/>
      <c r="CA201" s="66"/>
      <c r="CB201" s="66"/>
      <c r="CC201" s="66"/>
      <c r="CD201" s="66"/>
      <c r="CE201" s="66"/>
      <c r="CF201" s="66"/>
      <c r="CG201" s="66"/>
      <c r="CH201" s="66"/>
      <c r="CI201" s="66"/>
      <c r="CJ201" s="66"/>
      <c r="CK201" s="66"/>
      <c r="CL201" s="66"/>
      <c r="CM201" s="66"/>
      <c r="CN201" s="66"/>
      <c r="CO201" s="66"/>
      <c r="CP201" s="66"/>
      <c r="CQ201" s="66"/>
      <c r="CR201" s="66"/>
      <c r="CS201" s="66"/>
      <c r="CT201" s="66"/>
      <c r="CU201" s="66"/>
      <c r="CV201" s="66"/>
      <c r="CW201" s="66"/>
      <c r="CX201" s="66"/>
      <c r="CY201" s="66"/>
      <c r="CZ201" s="66"/>
      <c r="DA201" s="66"/>
      <c r="DB201" s="66"/>
      <c r="DC201" s="66"/>
      <c r="DD201" s="66"/>
      <c r="DE201" s="66"/>
      <c r="DF201" s="66"/>
      <c r="DG201" s="66"/>
      <c r="DH201" s="66"/>
      <c r="DI201" s="66"/>
      <c r="DJ201" s="66"/>
      <c r="DK201" s="66"/>
      <c r="DL201" s="66"/>
      <c r="DM201" s="66"/>
      <c r="DN201" s="66"/>
      <c r="DO201" s="66"/>
      <c r="DP201" s="66"/>
      <c r="DQ201" s="66"/>
      <c r="DR201" s="66"/>
      <c r="DS201" s="66"/>
      <c r="DT201" s="66"/>
      <c r="DU201" s="66"/>
      <c r="DV201" s="66"/>
      <c r="DW201" s="66"/>
      <c r="DX201" s="66"/>
      <c r="DY201" s="66"/>
      <c r="DZ201" s="66"/>
      <c r="EA201" s="66"/>
      <c r="EB201" s="66"/>
      <c r="EC201" s="66"/>
      <c r="ED201" s="66"/>
      <c r="EE201" s="66"/>
      <c r="EF201" s="66"/>
      <c r="EG201" s="66"/>
      <c r="EH201" s="66"/>
      <c r="EI201" s="66"/>
      <c r="EJ201" s="66"/>
      <c r="EK201" s="66"/>
      <c r="EL201" s="66"/>
      <c r="EM201" s="66"/>
      <c r="EN201" s="66"/>
      <c r="EO201" s="66"/>
      <c r="EP201" s="66"/>
      <c r="EQ201" s="66"/>
      <c r="ER201" s="66"/>
      <c r="ES201" s="66"/>
      <c r="ET201" s="66"/>
      <c r="EU201" s="66"/>
      <c r="EV201" s="66"/>
      <c r="EW201" s="66"/>
      <c r="EX201" s="66"/>
      <c r="EY201" s="66"/>
      <c r="EZ201" s="66"/>
      <c r="FA201" s="66"/>
      <c r="FB201" s="66"/>
      <c r="FC201" s="66"/>
      <c r="FD201" s="66"/>
      <c r="FE201" s="66"/>
      <c r="FF201" s="66"/>
      <c r="FG201" s="66"/>
      <c r="FH201" s="66"/>
      <c r="FI201" s="66"/>
      <c r="FJ201" s="66"/>
      <c r="FK201" s="66"/>
      <c r="FL201" s="66"/>
      <c r="FM201" s="66"/>
      <c r="FN201" s="66"/>
      <c r="FO201" s="66"/>
      <c r="FP201" s="66"/>
      <c r="FQ201" s="66"/>
      <c r="FR201" s="66"/>
      <c r="FS201" s="66"/>
      <c r="FT201" s="66"/>
      <c r="FU201" s="66"/>
      <c r="FV201" s="66"/>
      <c r="FW201" s="66"/>
      <c r="FX201" s="66"/>
      <c r="FY201" s="66"/>
      <c r="FZ201" s="66"/>
    </row>
    <row r="202" spans="28:182" x14ac:dyDescent="0.25"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  <c r="AP202" s="66"/>
      <c r="AQ202" s="66"/>
      <c r="AR202" s="66"/>
      <c r="AS202" s="66"/>
      <c r="AT202" s="66"/>
      <c r="AU202" s="66"/>
      <c r="AV202" s="66"/>
      <c r="AW202" s="66"/>
      <c r="AX202" s="66"/>
      <c r="AY202" s="66"/>
      <c r="AZ202" s="66"/>
      <c r="BA202" s="66"/>
      <c r="BB202" s="66"/>
      <c r="BC202" s="66"/>
      <c r="BD202" s="66"/>
      <c r="BE202" s="66"/>
      <c r="BF202" s="66"/>
      <c r="BG202" s="66"/>
      <c r="BH202" s="66"/>
      <c r="BI202" s="66"/>
      <c r="BJ202" s="66"/>
      <c r="BK202" s="66"/>
      <c r="BL202" s="66"/>
      <c r="BM202" s="66"/>
      <c r="BN202" s="66"/>
      <c r="BO202" s="66"/>
      <c r="BP202" s="66"/>
      <c r="BQ202" s="66"/>
      <c r="BR202" s="66"/>
      <c r="BS202" s="66"/>
      <c r="BT202" s="66"/>
      <c r="BU202" s="66"/>
      <c r="BV202" s="66"/>
      <c r="BW202" s="66"/>
      <c r="BX202" s="66"/>
      <c r="BY202" s="66"/>
      <c r="BZ202" s="66"/>
      <c r="CA202" s="66"/>
      <c r="CB202" s="66"/>
      <c r="CC202" s="66"/>
      <c r="CD202" s="66"/>
      <c r="CE202" s="66"/>
      <c r="CF202" s="66"/>
      <c r="CG202" s="66"/>
      <c r="CH202" s="66"/>
      <c r="CI202" s="66"/>
      <c r="CJ202" s="66"/>
      <c r="CK202" s="66"/>
      <c r="CL202" s="66"/>
      <c r="CM202" s="66"/>
      <c r="CN202" s="66"/>
      <c r="CO202" s="66"/>
      <c r="CP202" s="66"/>
      <c r="CQ202" s="66"/>
      <c r="CR202" s="66"/>
      <c r="CS202" s="66"/>
      <c r="CT202" s="66"/>
      <c r="CU202" s="66"/>
      <c r="CV202" s="66"/>
      <c r="CW202" s="66"/>
      <c r="CX202" s="66"/>
      <c r="CY202" s="66"/>
      <c r="CZ202" s="66"/>
      <c r="DA202" s="66"/>
      <c r="DB202" s="66"/>
      <c r="DC202" s="66"/>
      <c r="DD202" s="66"/>
      <c r="DE202" s="66"/>
      <c r="DF202" s="66"/>
      <c r="DG202" s="66"/>
      <c r="DH202" s="66"/>
      <c r="DI202" s="66"/>
      <c r="DJ202" s="66"/>
      <c r="DK202" s="66"/>
      <c r="DL202" s="66"/>
      <c r="DM202" s="66"/>
      <c r="DN202" s="66"/>
      <c r="DO202" s="66"/>
      <c r="DP202" s="66"/>
      <c r="DQ202" s="66"/>
      <c r="DR202" s="66"/>
      <c r="DS202" s="66"/>
      <c r="DT202" s="66"/>
      <c r="DU202" s="66"/>
      <c r="DV202" s="66"/>
      <c r="DW202" s="66"/>
      <c r="DX202" s="66"/>
      <c r="DY202" s="66"/>
      <c r="DZ202" s="66"/>
      <c r="EA202" s="66"/>
      <c r="EB202" s="66"/>
      <c r="EC202" s="66"/>
      <c r="ED202" s="66"/>
      <c r="EE202" s="66"/>
      <c r="EF202" s="66"/>
      <c r="EG202" s="66"/>
      <c r="EH202" s="66"/>
      <c r="EI202" s="66"/>
      <c r="EJ202" s="66"/>
      <c r="EK202" s="66"/>
      <c r="EL202" s="66"/>
      <c r="EM202" s="66"/>
      <c r="EN202" s="66"/>
      <c r="EO202" s="66"/>
      <c r="EP202" s="66"/>
      <c r="EQ202" s="66"/>
      <c r="ER202" s="66"/>
      <c r="ES202" s="66"/>
      <c r="ET202" s="66"/>
      <c r="EU202" s="66"/>
      <c r="EV202" s="66"/>
      <c r="EW202" s="66"/>
      <c r="EX202" s="66"/>
      <c r="EY202" s="66"/>
      <c r="EZ202" s="66"/>
      <c r="FA202" s="66"/>
      <c r="FB202" s="66"/>
      <c r="FC202" s="66"/>
      <c r="FD202" s="66"/>
      <c r="FE202" s="66"/>
      <c r="FF202" s="66"/>
      <c r="FG202" s="66"/>
      <c r="FH202" s="66"/>
      <c r="FI202" s="66"/>
      <c r="FJ202" s="66"/>
      <c r="FK202" s="66"/>
      <c r="FL202" s="66"/>
      <c r="FM202" s="66"/>
      <c r="FN202" s="66"/>
      <c r="FO202" s="66"/>
      <c r="FP202" s="66"/>
      <c r="FQ202" s="66"/>
      <c r="FR202" s="66"/>
      <c r="FS202" s="66"/>
      <c r="FT202" s="66"/>
      <c r="FU202" s="66"/>
      <c r="FV202" s="66"/>
      <c r="FW202" s="66"/>
      <c r="FX202" s="66"/>
      <c r="FY202" s="66"/>
      <c r="FZ202" s="66"/>
    </row>
    <row r="203" spans="28:182" x14ac:dyDescent="0.25"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  <c r="AN203" s="66"/>
      <c r="AO203" s="66"/>
      <c r="AP203" s="66"/>
      <c r="AQ203" s="66"/>
      <c r="AR203" s="66"/>
      <c r="AS203" s="66"/>
      <c r="AT203" s="66"/>
      <c r="AU203" s="66"/>
      <c r="AV203" s="66"/>
      <c r="AW203" s="66"/>
      <c r="AX203" s="66"/>
      <c r="AY203" s="66"/>
      <c r="AZ203" s="66"/>
      <c r="BA203" s="66"/>
      <c r="BB203" s="66"/>
      <c r="BC203" s="66"/>
      <c r="BD203" s="66"/>
      <c r="BE203" s="66"/>
      <c r="BF203" s="66"/>
      <c r="BG203" s="66"/>
      <c r="BH203" s="66"/>
      <c r="BI203" s="66"/>
      <c r="BJ203" s="66"/>
      <c r="BK203" s="66"/>
      <c r="BL203" s="66"/>
      <c r="BM203" s="66"/>
      <c r="BN203" s="66"/>
      <c r="BO203" s="66"/>
      <c r="BP203" s="66"/>
      <c r="BQ203" s="66"/>
      <c r="BR203" s="66"/>
      <c r="BS203" s="66"/>
      <c r="BT203" s="66"/>
      <c r="BU203" s="66"/>
      <c r="BV203" s="66"/>
      <c r="BW203" s="66"/>
      <c r="BX203" s="66"/>
      <c r="BY203" s="66"/>
      <c r="BZ203" s="66"/>
      <c r="CA203" s="66"/>
      <c r="CB203" s="66"/>
      <c r="CC203" s="66"/>
      <c r="CD203" s="66"/>
      <c r="CE203" s="66"/>
      <c r="CF203" s="66"/>
      <c r="CG203" s="66"/>
      <c r="CH203" s="66"/>
      <c r="CI203" s="66"/>
      <c r="CJ203" s="66"/>
      <c r="CK203" s="66"/>
      <c r="CL203" s="66"/>
      <c r="CM203" s="66"/>
      <c r="CN203" s="66"/>
      <c r="CO203" s="66"/>
      <c r="CP203" s="66"/>
      <c r="CQ203" s="66"/>
      <c r="CR203" s="66"/>
      <c r="CS203" s="66"/>
      <c r="CT203" s="66"/>
      <c r="CU203" s="66"/>
      <c r="CV203" s="66"/>
      <c r="CW203" s="66"/>
      <c r="CX203" s="66"/>
      <c r="CY203" s="66"/>
      <c r="CZ203" s="66"/>
      <c r="DA203" s="66"/>
      <c r="DB203" s="66"/>
      <c r="DC203" s="66"/>
      <c r="DD203" s="66"/>
      <c r="DE203" s="66"/>
      <c r="DF203" s="66"/>
      <c r="DG203" s="66"/>
      <c r="DH203" s="66"/>
      <c r="DI203" s="66"/>
      <c r="DJ203" s="66"/>
      <c r="DK203" s="66"/>
      <c r="DL203" s="66"/>
      <c r="DM203" s="66"/>
      <c r="DN203" s="66"/>
      <c r="DO203" s="66"/>
      <c r="DP203" s="66"/>
      <c r="DQ203" s="66"/>
      <c r="DR203" s="66"/>
      <c r="DS203" s="66"/>
      <c r="DT203" s="66"/>
      <c r="DU203" s="66"/>
      <c r="DV203" s="66"/>
      <c r="DW203" s="66"/>
      <c r="DX203" s="66"/>
      <c r="DY203" s="66"/>
      <c r="DZ203" s="66"/>
      <c r="EA203" s="66"/>
      <c r="EB203" s="66"/>
      <c r="EC203" s="66"/>
      <c r="ED203" s="66"/>
      <c r="EE203" s="66"/>
      <c r="EF203" s="66"/>
      <c r="EG203" s="66"/>
      <c r="EH203" s="66"/>
      <c r="EI203" s="66"/>
      <c r="EJ203" s="66"/>
      <c r="EK203" s="66"/>
      <c r="EL203" s="66"/>
      <c r="EM203" s="66"/>
      <c r="EN203" s="66"/>
      <c r="EO203" s="66"/>
      <c r="EP203" s="66"/>
      <c r="EQ203" s="66"/>
      <c r="ER203" s="66"/>
      <c r="ES203" s="66"/>
      <c r="ET203" s="66"/>
      <c r="EU203" s="66"/>
      <c r="EV203" s="66"/>
      <c r="EW203" s="66"/>
      <c r="EX203" s="66"/>
      <c r="EY203" s="66"/>
      <c r="EZ203" s="66"/>
      <c r="FA203" s="66"/>
      <c r="FB203" s="66"/>
      <c r="FC203" s="66"/>
      <c r="FD203" s="66"/>
      <c r="FE203" s="66"/>
      <c r="FF203" s="66"/>
      <c r="FG203" s="66"/>
      <c r="FH203" s="66"/>
      <c r="FI203" s="66"/>
      <c r="FJ203" s="66"/>
      <c r="FK203" s="66"/>
      <c r="FL203" s="66"/>
      <c r="FM203" s="66"/>
      <c r="FN203" s="66"/>
      <c r="FO203" s="66"/>
      <c r="FP203" s="66"/>
      <c r="FQ203" s="66"/>
      <c r="FR203" s="66"/>
      <c r="FS203" s="66"/>
      <c r="FT203" s="66"/>
      <c r="FU203" s="66"/>
      <c r="FV203" s="66"/>
      <c r="FW203" s="66"/>
      <c r="FX203" s="66"/>
      <c r="FY203" s="66"/>
      <c r="FZ203" s="66"/>
    </row>
    <row r="204" spans="28:182" x14ac:dyDescent="0.25"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  <c r="AP204" s="66"/>
      <c r="AQ204" s="66"/>
      <c r="AR204" s="66"/>
      <c r="AS204" s="66"/>
      <c r="AT204" s="66"/>
      <c r="AU204" s="66"/>
      <c r="AV204" s="66"/>
      <c r="AW204" s="66"/>
      <c r="AX204" s="66"/>
      <c r="AY204" s="66"/>
      <c r="AZ204" s="66"/>
      <c r="BA204" s="66"/>
      <c r="BB204" s="66"/>
      <c r="BC204" s="66"/>
      <c r="BD204" s="66"/>
      <c r="BE204" s="66"/>
      <c r="BF204" s="66"/>
      <c r="BG204" s="66"/>
      <c r="BH204" s="66"/>
      <c r="BI204" s="66"/>
      <c r="BJ204" s="66"/>
      <c r="BK204" s="66"/>
      <c r="BL204" s="66"/>
      <c r="BM204" s="66"/>
      <c r="BN204" s="66"/>
      <c r="BO204" s="66"/>
      <c r="BP204" s="66"/>
      <c r="BQ204" s="66"/>
      <c r="BR204" s="66"/>
      <c r="BS204" s="66"/>
      <c r="BT204" s="66"/>
      <c r="BU204" s="66"/>
      <c r="BV204" s="66"/>
      <c r="BW204" s="66"/>
      <c r="BX204" s="66"/>
      <c r="BY204" s="66"/>
      <c r="BZ204" s="66"/>
      <c r="CA204" s="66"/>
      <c r="CB204" s="66"/>
      <c r="CC204" s="66"/>
      <c r="CD204" s="66"/>
      <c r="CE204" s="66"/>
      <c r="CF204" s="66"/>
      <c r="CG204" s="66"/>
      <c r="CH204" s="66"/>
      <c r="CI204" s="66"/>
      <c r="CJ204" s="66"/>
      <c r="CK204" s="66"/>
      <c r="CL204" s="66"/>
      <c r="CM204" s="66"/>
      <c r="CN204" s="66"/>
      <c r="CO204" s="66"/>
      <c r="CP204" s="66"/>
      <c r="CQ204" s="66"/>
      <c r="CR204" s="66"/>
      <c r="CS204" s="66"/>
      <c r="CT204" s="66"/>
      <c r="CU204" s="66"/>
      <c r="CV204" s="66"/>
      <c r="CW204" s="66"/>
      <c r="CX204" s="66"/>
      <c r="CY204" s="66"/>
      <c r="CZ204" s="66"/>
      <c r="DA204" s="66"/>
      <c r="DB204" s="66"/>
      <c r="DC204" s="66"/>
      <c r="DD204" s="66"/>
      <c r="DE204" s="66"/>
      <c r="DF204" s="66"/>
      <c r="DG204" s="66"/>
      <c r="DH204" s="66"/>
      <c r="DI204" s="66"/>
      <c r="DJ204" s="66"/>
      <c r="DK204" s="66"/>
      <c r="DL204" s="66"/>
      <c r="DM204" s="66"/>
      <c r="DN204" s="66"/>
      <c r="DO204" s="66"/>
      <c r="DP204" s="66"/>
      <c r="DQ204" s="66"/>
      <c r="DR204" s="66"/>
      <c r="DS204" s="66"/>
      <c r="DT204" s="66"/>
      <c r="DU204" s="66"/>
      <c r="DV204" s="66"/>
      <c r="DW204" s="66"/>
      <c r="DX204" s="66"/>
      <c r="DY204" s="66"/>
      <c r="DZ204" s="66"/>
      <c r="EA204" s="66"/>
      <c r="EB204" s="66"/>
      <c r="EC204" s="66"/>
      <c r="ED204" s="66"/>
      <c r="EE204" s="66"/>
      <c r="EF204" s="66"/>
      <c r="EG204" s="66"/>
      <c r="EH204" s="66"/>
      <c r="EI204" s="66"/>
      <c r="EJ204" s="66"/>
      <c r="EK204" s="66"/>
      <c r="EL204" s="66"/>
      <c r="EM204" s="66"/>
      <c r="EN204" s="66"/>
      <c r="EO204" s="66"/>
      <c r="EP204" s="66"/>
      <c r="EQ204" s="66"/>
      <c r="ER204" s="66"/>
      <c r="ES204" s="66"/>
      <c r="ET204" s="66"/>
      <c r="EU204" s="66"/>
      <c r="EV204" s="66"/>
      <c r="EW204" s="66"/>
      <c r="EX204" s="66"/>
      <c r="EY204" s="66"/>
      <c r="EZ204" s="66"/>
      <c r="FA204" s="66"/>
      <c r="FB204" s="66"/>
      <c r="FC204" s="66"/>
      <c r="FD204" s="66"/>
      <c r="FE204" s="66"/>
      <c r="FF204" s="66"/>
      <c r="FG204" s="66"/>
      <c r="FH204" s="66"/>
      <c r="FI204" s="66"/>
      <c r="FJ204" s="66"/>
      <c r="FK204" s="66"/>
      <c r="FL204" s="66"/>
      <c r="FM204" s="66"/>
      <c r="FN204" s="66"/>
      <c r="FO204" s="66"/>
      <c r="FP204" s="66"/>
      <c r="FQ204" s="66"/>
      <c r="FR204" s="66"/>
      <c r="FS204" s="66"/>
      <c r="FT204" s="66"/>
      <c r="FU204" s="66"/>
      <c r="FV204" s="66"/>
      <c r="FW204" s="66"/>
      <c r="FX204" s="66"/>
      <c r="FY204" s="66"/>
      <c r="FZ204" s="66"/>
    </row>
    <row r="205" spans="28:182" x14ac:dyDescent="0.25"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  <c r="AN205" s="66"/>
      <c r="AO205" s="66"/>
      <c r="AP205" s="66"/>
      <c r="AQ205" s="66"/>
      <c r="AR205" s="66"/>
      <c r="AS205" s="66"/>
      <c r="AT205" s="66"/>
      <c r="AU205" s="66"/>
      <c r="AV205" s="66"/>
      <c r="AW205" s="66"/>
      <c r="AX205" s="66"/>
      <c r="AY205" s="66"/>
      <c r="AZ205" s="66"/>
      <c r="BA205" s="66"/>
      <c r="BB205" s="66"/>
      <c r="BC205" s="66"/>
      <c r="BD205" s="66"/>
      <c r="BE205" s="66"/>
      <c r="BF205" s="66"/>
      <c r="BG205" s="66"/>
      <c r="BH205" s="66"/>
      <c r="BI205" s="66"/>
      <c r="BJ205" s="66"/>
      <c r="BK205" s="66"/>
      <c r="BL205" s="66"/>
      <c r="BM205" s="66"/>
      <c r="BN205" s="66"/>
      <c r="BO205" s="66"/>
      <c r="BP205" s="66"/>
      <c r="BQ205" s="66"/>
      <c r="BR205" s="66"/>
      <c r="BS205" s="66"/>
      <c r="BT205" s="66"/>
      <c r="BU205" s="66"/>
      <c r="BV205" s="66"/>
      <c r="BW205" s="66"/>
      <c r="BX205" s="66"/>
      <c r="BY205" s="66"/>
      <c r="BZ205" s="66"/>
      <c r="CA205" s="66"/>
      <c r="CB205" s="66"/>
      <c r="CC205" s="66"/>
      <c r="CD205" s="66"/>
      <c r="CE205" s="66"/>
      <c r="CF205" s="66"/>
      <c r="CG205" s="66"/>
      <c r="CH205" s="66"/>
      <c r="CI205" s="66"/>
      <c r="CJ205" s="66"/>
      <c r="CK205" s="66"/>
      <c r="CL205" s="66"/>
      <c r="CM205" s="66"/>
      <c r="CN205" s="66"/>
      <c r="CO205" s="66"/>
      <c r="CP205" s="66"/>
      <c r="CQ205" s="66"/>
      <c r="CR205" s="66"/>
      <c r="CS205" s="66"/>
      <c r="CT205" s="66"/>
      <c r="CU205" s="66"/>
      <c r="CV205" s="66"/>
      <c r="CW205" s="66"/>
      <c r="CX205" s="66"/>
      <c r="CY205" s="66"/>
      <c r="CZ205" s="66"/>
      <c r="DA205" s="66"/>
      <c r="DB205" s="66"/>
      <c r="DC205" s="66"/>
      <c r="DD205" s="66"/>
      <c r="DE205" s="66"/>
      <c r="DF205" s="66"/>
      <c r="DG205" s="66"/>
      <c r="DH205" s="66"/>
      <c r="DI205" s="66"/>
      <c r="DJ205" s="66"/>
      <c r="DK205" s="66"/>
      <c r="DL205" s="66"/>
      <c r="DM205" s="66"/>
      <c r="DN205" s="66"/>
      <c r="DO205" s="66"/>
      <c r="DP205" s="66"/>
      <c r="DQ205" s="66"/>
      <c r="DR205" s="66"/>
      <c r="DS205" s="66"/>
      <c r="DT205" s="66"/>
      <c r="DU205" s="66"/>
      <c r="DV205" s="66"/>
      <c r="DW205" s="66"/>
      <c r="DX205" s="66"/>
      <c r="DY205" s="66"/>
      <c r="DZ205" s="66"/>
      <c r="EA205" s="66"/>
      <c r="EB205" s="66"/>
      <c r="EC205" s="66"/>
      <c r="ED205" s="66"/>
      <c r="EE205" s="66"/>
      <c r="EF205" s="66"/>
      <c r="EG205" s="66"/>
      <c r="EH205" s="66"/>
      <c r="EI205" s="66"/>
      <c r="EJ205" s="66"/>
      <c r="EK205" s="66"/>
      <c r="EL205" s="66"/>
      <c r="EM205" s="66"/>
      <c r="EN205" s="66"/>
      <c r="EO205" s="66"/>
      <c r="EP205" s="66"/>
      <c r="EQ205" s="66"/>
      <c r="ER205" s="66"/>
      <c r="ES205" s="66"/>
      <c r="ET205" s="66"/>
      <c r="EU205" s="66"/>
      <c r="EV205" s="66"/>
      <c r="EW205" s="66"/>
      <c r="EX205" s="66"/>
      <c r="EY205" s="66"/>
      <c r="EZ205" s="66"/>
      <c r="FA205" s="66"/>
      <c r="FB205" s="66"/>
      <c r="FC205" s="66"/>
      <c r="FD205" s="66"/>
      <c r="FE205" s="66"/>
      <c r="FF205" s="66"/>
      <c r="FG205" s="66"/>
      <c r="FH205" s="66"/>
      <c r="FI205" s="66"/>
      <c r="FJ205" s="66"/>
      <c r="FK205" s="66"/>
      <c r="FL205" s="66"/>
      <c r="FM205" s="66"/>
      <c r="FN205" s="66"/>
      <c r="FO205" s="66"/>
      <c r="FP205" s="66"/>
      <c r="FQ205" s="66"/>
      <c r="FR205" s="66"/>
      <c r="FS205" s="66"/>
      <c r="FT205" s="66"/>
      <c r="FU205" s="66"/>
      <c r="FV205" s="66"/>
      <c r="FW205" s="66"/>
      <c r="FX205" s="66"/>
      <c r="FY205" s="66"/>
      <c r="FZ205" s="66"/>
    </row>
    <row r="206" spans="28:182" x14ac:dyDescent="0.25"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66"/>
      <c r="AP206" s="66"/>
      <c r="AQ206" s="66"/>
      <c r="AR206" s="66"/>
      <c r="AS206" s="66"/>
      <c r="AT206" s="66"/>
      <c r="AU206" s="66"/>
      <c r="AV206" s="66"/>
      <c r="AW206" s="66"/>
      <c r="AX206" s="66"/>
      <c r="AY206" s="66"/>
      <c r="AZ206" s="66"/>
      <c r="BA206" s="66"/>
      <c r="BB206" s="66"/>
      <c r="BC206" s="66"/>
      <c r="BD206" s="66"/>
      <c r="BE206" s="66"/>
      <c r="BF206" s="66"/>
      <c r="BG206" s="66"/>
      <c r="BH206" s="66"/>
      <c r="BI206" s="66"/>
      <c r="BJ206" s="66"/>
      <c r="BK206" s="66"/>
      <c r="BL206" s="66"/>
      <c r="BM206" s="66"/>
      <c r="BN206" s="66"/>
      <c r="BO206" s="66"/>
      <c r="BP206" s="66"/>
      <c r="BQ206" s="66"/>
      <c r="BR206" s="66"/>
      <c r="BS206" s="66"/>
      <c r="BT206" s="66"/>
      <c r="BU206" s="66"/>
      <c r="BV206" s="66"/>
      <c r="BW206" s="66"/>
      <c r="BX206" s="66"/>
      <c r="BY206" s="66"/>
      <c r="BZ206" s="66"/>
      <c r="CA206" s="66"/>
      <c r="CB206" s="66"/>
      <c r="CC206" s="66"/>
      <c r="CD206" s="66"/>
      <c r="CE206" s="66"/>
      <c r="CF206" s="66"/>
      <c r="CG206" s="66"/>
      <c r="CH206" s="66"/>
      <c r="CI206" s="66"/>
      <c r="CJ206" s="66"/>
      <c r="CK206" s="66"/>
      <c r="CL206" s="66"/>
      <c r="CM206" s="66"/>
      <c r="CN206" s="66"/>
      <c r="CO206" s="66"/>
      <c r="CP206" s="66"/>
      <c r="CQ206" s="66"/>
      <c r="CR206" s="66"/>
      <c r="CS206" s="66"/>
      <c r="CT206" s="66"/>
      <c r="CU206" s="66"/>
      <c r="CV206" s="66"/>
      <c r="CW206" s="66"/>
      <c r="CX206" s="66"/>
      <c r="CY206" s="66"/>
      <c r="CZ206" s="66"/>
      <c r="DA206" s="66"/>
      <c r="DB206" s="66"/>
      <c r="DC206" s="66"/>
      <c r="DD206" s="66"/>
      <c r="DE206" s="66"/>
      <c r="DF206" s="66"/>
      <c r="DG206" s="66"/>
      <c r="DH206" s="66"/>
      <c r="DI206" s="66"/>
      <c r="DJ206" s="66"/>
      <c r="DK206" s="66"/>
      <c r="DL206" s="66"/>
      <c r="DM206" s="66"/>
      <c r="DN206" s="66"/>
      <c r="DO206" s="66"/>
      <c r="DP206" s="66"/>
      <c r="DQ206" s="66"/>
      <c r="DR206" s="66"/>
      <c r="DS206" s="66"/>
      <c r="DT206" s="66"/>
      <c r="DU206" s="66"/>
      <c r="DV206" s="66"/>
      <c r="DW206" s="66"/>
      <c r="DX206" s="66"/>
      <c r="DY206" s="66"/>
      <c r="DZ206" s="66"/>
      <c r="EA206" s="66"/>
      <c r="EB206" s="66"/>
      <c r="EC206" s="66"/>
      <c r="ED206" s="66"/>
      <c r="EE206" s="66"/>
      <c r="EF206" s="66"/>
      <c r="EG206" s="66"/>
      <c r="EH206" s="66"/>
      <c r="EI206" s="66"/>
      <c r="EJ206" s="66"/>
      <c r="EK206" s="66"/>
      <c r="EL206" s="66"/>
      <c r="EM206" s="66"/>
      <c r="EN206" s="66"/>
      <c r="EO206" s="66"/>
      <c r="EP206" s="66"/>
      <c r="EQ206" s="66"/>
      <c r="ER206" s="66"/>
      <c r="ES206" s="66"/>
      <c r="ET206" s="66"/>
      <c r="EU206" s="66"/>
      <c r="EV206" s="66"/>
      <c r="EW206" s="66"/>
      <c r="EX206" s="66"/>
      <c r="EY206" s="66"/>
      <c r="EZ206" s="66"/>
      <c r="FA206" s="66"/>
      <c r="FB206" s="66"/>
      <c r="FC206" s="66"/>
      <c r="FD206" s="66"/>
      <c r="FE206" s="66"/>
      <c r="FF206" s="66"/>
      <c r="FG206" s="66"/>
      <c r="FH206" s="66"/>
      <c r="FI206" s="66"/>
      <c r="FJ206" s="66"/>
      <c r="FK206" s="66"/>
      <c r="FL206" s="66"/>
      <c r="FM206" s="66"/>
      <c r="FN206" s="66"/>
      <c r="FO206" s="66"/>
      <c r="FP206" s="66"/>
      <c r="FQ206" s="66"/>
      <c r="FR206" s="66"/>
      <c r="FS206" s="66"/>
      <c r="FT206" s="66"/>
      <c r="FU206" s="66"/>
      <c r="FV206" s="66"/>
      <c r="FW206" s="66"/>
      <c r="FX206" s="66"/>
      <c r="FY206" s="66"/>
      <c r="FZ206" s="66"/>
    </row>
    <row r="207" spans="28:182" x14ac:dyDescent="0.25"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  <c r="AN207" s="66"/>
      <c r="AO207" s="66"/>
      <c r="AP207" s="66"/>
      <c r="AQ207" s="66"/>
      <c r="AR207" s="66"/>
      <c r="AS207" s="66"/>
      <c r="AT207" s="66"/>
      <c r="AU207" s="66"/>
      <c r="AV207" s="66"/>
      <c r="AW207" s="66"/>
      <c r="AX207" s="66"/>
      <c r="AY207" s="66"/>
      <c r="AZ207" s="66"/>
      <c r="BA207" s="66"/>
      <c r="BB207" s="66"/>
      <c r="BC207" s="66"/>
      <c r="BD207" s="66"/>
      <c r="BE207" s="66"/>
      <c r="BF207" s="66"/>
      <c r="BG207" s="66"/>
      <c r="BH207" s="66"/>
      <c r="BI207" s="66"/>
      <c r="BJ207" s="66"/>
      <c r="BK207" s="66"/>
      <c r="BL207" s="66"/>
      <c r="BM207" s="66"/>
      <c r="BN207" s="66"/>
      <c r="BO207" s="66"/>
      <c r="BP207" s="66"/>
      <c r="BQ207" s="66"/>
      <c r="BR207" s="66"/>
      <c r="BS207" s="66"/>
      <c r="BT207" s="66"/>
      <c r="BU207" s="66"/>
      <c r="BV207" s="66"/>
      <c r="BW207" s="66"/>
      <c r="BX207" s="66"/>
      <c r="BY207" s="66"/>
      <c r="BZ207" s="66"/>
      <c r="CA207" s="66"/>
      <c r="CB207" s="66"/>
      <c r="CC207" s="66"/>
      <c r="CD207" s="66"/>
      <c r="CE207" s="66"/>
      <c r="CF207" s="66"/>
      <c r="CG207" s="66"/>
      <c r="CH207" s="66"/>
      <c r="CI207" s="66"/>
      <c r="CJ207" s="66"/>
      <c r="CK207" s="66"/>
      <c r="CL207" s="66"/>
      <c r="CM207" s="66"/>
      <c r="CN207" s="66"/>
      <c r="CO207" s="66"/>
      <c r="CP207" s="66"/>
      <c r="CQ207" s="66"/>
      <c r="CR207" s="66"/>
      <c r="CS207" s="66"/>
      <c r="CT207" s="66"/>
      <c r="CU207" s="66"/>
      <c r="CV207" s="66"/>
      <c r="CW207" s="66"/>
      <c r="CX207" s="66"/>
      <c r="CY207" s="66"/>
      <c r="CZ207" s="66"/>
      <c r="DA207" s="66"/>
      <c r="DB207" s="66"/>
      <c r="DC207" s="66"/>
      <c r="DD207" s="66"/>
      <c r="DE207" s="66"/>
      <c r="DF207" s="66"/>
      <c r="DG207" s="66"/>
      <c r="DH207" s="66"/>
      <c r="DI207" s="66"/>
      <c r="DJ207" s="66"/>
      <c r="DK207" s="66"/>
      <c r="DL207" s="66"/>
      <c r="DM207" s="66"/>
      <c r="DN207" s="66"/>
      <c r="DO207" s="66"/>
      <c r="DP207" s="66"/>
      <c r="DQ207" s="66"/>
      <c r="DR207" s="66"/>
      <c r="DS207" s="66"/>
      <c r="DT207" s="66"/>
      <c r="DU207" s="66"/>
      <c r="DV207" s="66"/>
      <c r="DW207" s="66"/>
      <c r="DX207" s="66"/>
      <c r="DY207" s="66"/>
      <c r="DZ207" s="66"/>
      <c r="EA207" s="66"/>
      <c r="EB207" s="66"/>
      <c r="EC207" s="66"/>
      <c r="ED207" s="66"/>
      <c r="EE207" s="66"/>
      <c r="EF207" s="66"/>
      <c r="EG207" s="66"/>
      <c r="EH207" s="66"/>
      <c r="EI207" s="66"/>
      <c r="EJ207" s="66"/>
      <c r="EK207" s="66"/>
      <c r="EL207" s="66"/>
      <c r="EM207" s="66"/>
      <c r="EN207" s="66"/>
      <c r="EO207" s="66"/>
      <c r="EP207" s="66"/>
      <c r="EQ207" s="66"/>
      <c r="ER207" s="66"/>
      <c r="ES207" s="66"/>
      <c r="ET207" s="66"/>
      <c r="EU207" s="66"/>
      <c r="EV207" s="66"/>
      <c r="EW207" s="66"/>
      <c r="EX207" s="66"/>
      <c r="EY207" s="66"/>
      <c r="EZ207" s="66"/>
      <c r="FA207" s="66"/>
      <c r="FB207" s="66"/>
      <c r="FC207" s="66"/>
      <c r="FD207" s="66"/>
      <c r="FE207" s="66"/>
      <c r="FF207" s="66"/>
      <c r="FG207" s="66"/>
      <c r="FH207" s="66"/>
      <c r="FI207" s="66"/>
      <c r="FJ207" s="66"/>
      <c r="FK207" s="66"/>
      <c r="FL207" s="66"/>
      <c r="FM207" s="66"/>
      <c r="FN207" s="66"/>
      <c r="FO207" s="66"/>
      <c r="FP207" s="66"/>
      <c r="FQ207" s="66"/>
      <c r="FR207" s="66"/>
      <c r="FS207" s="66"/>
      <c r="FT207" s="66"/>
      <c r="FU207" s="66"/>
      <c r="FV207" s="66"/>
      <c r="FW207" s="66"/>
      <c r="FX207" s="66"/>
      <c r="FY207" s="66"/>
      <c r="FZ207" s="66"/>
    </row>
    <row r="208" spans="28:182" x14ac:dyDescent="0.25"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  <c r="AL208" s="66"/>
      <c r="AM208" s="66"/>
      <c r="AN208" s="66"/>
      <c r="AO208" s="66"/>
      <c r="AP208" s="66"/>
      <c r="AQ208" s="66"/>
      <c r="AR208" s="66"/>
      <c r="AS208" s="66"/>
      <c r="AT208" s="66"/>
      <c r="AU208" s="66"/>
      <c r="AV208" s="66"/>
      <c r="AW208" s="66"/>
      <c r="AX208" s="66"/>
      <c r="AY208" s="66"/>
      <c r="AZ208" s="66"/>
      <c r="BA208" s="66"/>
      <c r="BB208" s="66"/>
      <c r="BC208" s="66"/>
      <c r="BD208" s="66"/>
      <c r="BE208" s="66"/>
      <c r="BF208" s="66"/>
      <c r="BG208" s="66"/>
      <c r="BH208" s="66"/>
      <c r="BI208" s="66"/>
      <c r="BJ208" s="66"/>
      <c r="BK208" s="66"/>
      <c r="BL208" s="66"/>
      <c r="BM208" s="66"/>
      <c r="BN208" s="66"/>
      <c r="BO208" s="66"/>
      <c r="BP208" s="66"/>
      <c r="BQ208" s="66"/>
      <c r="BR208" s="66"/>
      <c r="BS208" s="66"/>
      <c r="BT208" s="66"/>
      <c r="BU208" s="66"/>
      <c r="BV208" s="66"/>
      <c r="BW208" s="66"/>
      <c r="BX208" s="66"/>
      <c r="BY208" s="66"/>
      <c r="BZ208" s="66"/>
      <c r="CA208" s="66"/>
      <c r="CB208" s="66"/>
      <c r="CC208" s="66"/>
      <c r="CD208" s="66"/>
      <c r="CE208" s="66"/>
      <c r="CF208" s="66"/>
      <c r="CG208" s="66"/>
      <c r="CH208" s="66"/>
      <c r="CI208" s="66"/>
      <c r="CJ208" s="66"/>
      <c r="CK208" s="66"/>
      <c r="CL208" s="66"/>
      <c r="CM208" s="66"/>
      <c r="CN208" s="66"/>
      <c r="CO208" s="66"/>
      <c r="CP208" s="66"/>
      <c r="CQ208" s="66"/>
      <c r="CR208" s="66"/>
      <c r="CS208" s="66"/>
      <c r="CT208" s="66"/>
      <c r="CU208" s="66"/>
      <c r="CV208" s="66"/>
      <c r="CW208" s="66"/>
      <c r="CX208" s="66"/>
      <c r="CY208" s="66"/>
      <c r="CZ208" s="66"/>
      <c r="DA208" s="66"/>
      <c r="DB208" s="66"/>
      <c r="DC208" s="66"/>
      <c r="DD208" s="66"/>
      <c r="DE208" s="66"/>
      <c r="DF208" s="66"/>
      <c r="DG208" s="66"/>
      <c r="DH208" s="66"/>
      <c r="DI208" s="66"/>
      <c r="DJ208" s="66"/>
      <c r="DK208" s="66"/>
      <c r="DL208" s="66"/>
      <c r="DM208" s="66"/>
      <c r="DN208" s="66"/>
      <c r="DO208" s="66"/>
      <c r="DP208" s="66"/>
      <c r="DQ208" s="66"/>
      <c r="DR208" s="66"/>
      <c r="DS208" s="66"/>
      <c r="DT208" s="66"/>
      <c r="DU208" s="66"/>
      <c r="DV208" s="66"/>
      <c r="DW208" s="66"/>
      <c r="DX208" s="66"/>
      <c r="DY208" s="66"/>
      <c r="DZ208" s="66"/>
      <c r="EA208" s="66"/>
      <c r="EB208" s="66"/>
      <c r="EC208" s="66"/>
      <c r="ED208" s="66"/>
      <c r="EE208" s="66"/>
      <c r="EF208" s="66"/>
      <c r="EG208" s="66"/>
      <c r="EH208" s="66"/>
      <c r="EI208" s="66"/>
      <c r="EJ208" s="66"/>
      <c r="EK208" s="66"/>
      <c r="EL208" s="66"/>
      <c r="EM208" s="66"/>
      <c r="EN208" s="66"/>
      <c r="EO208" s="66"/>
      <c r="EP208" s="66"/>
      <c r="EQ208" s="66"/>
      <c r="ER208" s="66"/>
      <c r="ES208" s="66"/>
      <c r="ET208" s="66"/>
      <c r="EU208" s="66"/>
      <c r="EV208" s="66"/>
      <c r="EW208" s="66"/>
      <c r="EX208" s="66"/>
      <c r="EY208" s="66"/>
      <c r="EZ208" s="66"/>
      <c r="FA208" s="66"/>
      <c r="FB208" s="66"/>
      <c r="FC208" s="66"/>
      <c r="FD208" s="66"/>
      <c r="FE208" s="66"/>
      <c r="FF208" s="66"/>
      <c r="FG208" s="66"/>
      <c r="FH208" s="66"/>
      <c r="FI208" s="66"/>
      <c r="FJ208" s="66"/>
      <c r="FK208" s="66"/>
      <c r="FL208" s="66"/>
      <c r="FM208" s="66"/>
      <c r="FN208" s="66"/>
      <c r="FO208" s="66"/>
      <c r="FP208" s="66"/>
      <c r="FQ208" s="66"/>
      <c r="FR208" s="66"/>
      <c r="FS208" s="66"/>
      <c r="FT208" s="66"/>
      <c r="FU208" s="66"/>
      <c r="FV208" s="66"/>
      <c r="FW208" s="66"/>
      <c r="FX208" s="66"/>
      <c r="FY208" s="66"/>
      <c r="FZ208" s="66"/>
    </row>
    <row r="209" spans="28:182" x14ac:dyDescent="0.25"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  <c r="AN209" s="66"/>
      <c r="AO209" s="66"/>
      <c r="AP209" s="66"/>
      <c r="AQ209" s="66"/>
      <c r="AR209" s="66"/>
      <c r="AS209" s="66"/>
      <c r="AT209" s="66"/>
      <c r="AU209" s="66"/>
      <c r="AV209" s="66"/>
      <c r="AW209" s="66"/>
      <c r="AX209" s="66"/>
      <c r="AY209" s="66"/>
      <c r="AZ209" s="66"/>
      <c r="BA209" s="66"/>
      <c r="BB209" s="66"/>
      <c r="BC209" s="66"/>
      <c r="BD209" s="66"/>
      <c r="BE209" s="66"/>
      <c r="BF209" s="66"/>
      <c r="BG209" s="66"/>
      <c r="BH209" s="66"/>
      <c r="BI209" s="66"/>
      <c r="BJ209" s="66"/>
      <c r="BK209" s="66"/>
      <c r="BL209" s="66"/>
      <c r="BM209" s="66"/>
      <c r="BN209" s="66"/>
      <c r="BO209" s="66"/>
      <c r="BP209" s="66"/>
      <c r="BQ209" s="66"/>
      <c r="BR209" s="66"/>
      <c r="BS209" s="66"/>
      <c r="BT209" s="66"/>
      <c r="BU209" s="66"/>
      <c r="BV209" s="66"/>
      <c r="BW209" s="66"/>
      <c r="BX209" s="66"/>
      <c r="BY209" s="66"/>
      <c r="BZ209" s="66"/>
      <c r="CA209" s="66"/>
      <c r="CB209" s="66"/>
      <c r="CC209" s="66"/>
      <c r="CD209" s="66"/>
      <c r="CE209" s="66"/>
      <c r="CF209" s="66"/>
      <c r="CG209" s="66"/>
      <c r="CH209" s="66"/>
      <c r="CI209" s="66"/>
      <c r="CJ209" s="66"/>
      <c r="CK209" s="66"/>
      <c r="CL209" s="66"/>
      <c r="CM209" s="66"/>
      <c r="CN209" s="66"/>
      <c r="CO209" s="66"/>
      <c r="CP209" s="66"/>
      <c r="CQ209" s="66"/>
      <c r="CR209" s="66"/>
      <c r="CS209" s="66"/>
      <c r="CT209" s="66"/>
      <c r="CU209" s="66"/>
      <c r="CV209" s="66"/>
      <c r="CW209" s="66"/>
      <c r="CX209" s="66"/>
      <c r="CY209" s="66"/>
      <c r="CZ209" s="66"/>
      <c r="DA209" s="66"/>
      <c r="DB209" s="66"/>
      <c r="DC209" s="66"/>
      <c r="DD209" s="66"/>
      <c r="DE209" s="66"/>
      <c r="DF209" s="66"/>
      <c r="DG209" s="66"/>
      <c r="DH209" s="66"/>
      <c r="DI209" s="66"/>
      <c r="DJ209" s="66"/>
      <c r="DK209" s="66"/>
      <c r="DL209" s="66"/>
      <c r="DM209" s="66"/>
      <c r="DN209" s="66"/>
      <c r="DO209" s="66"/>
      <c r="DP209" s="66"/>
      <c r="DQ209" s="66"/>
      <c r="DR209" s="66"/>
      <c r="DS209" s="66"/>
      <c r="DT209" s="66"/>
      <c r="DU209" s="66"/>
      <c r="DV209" s="66"/>
      <c r="DW209" s="66"/>
      <c r="DX209" s="66"/>
      <c r="DY209" s="66"/>
      <c r="DZ209" s="66"/>
      <c r="EA209" s="66"/>
      <c r="EB209" s="66"/>
      <c r="EC209" s="66"/>
      <c r="ED209" s="66"/>
      <c r="EE209" s="66"/>
      <c r="EF209" s="66"/>
      <c r="EG209" s="66"/>
      <c r="EH209" s="66"/>
      <c r="EI209" s="66"/>
      <c r="EJ209" s="66"/>
      <c r="EK209" s="66"/>
      <c r="EL209" s="66"/>
      <c r="EM209" s="66"/>
      <c r="EN209" s="66"/>
      <c r="EO209" s="66"/>
      <c r="EP209" s="66"/>
      <c r="EQ209" s="66"/>
      <c r="ER209" s="66"/>
      <c r="ES209" s="66"/>
      <c r="ET209" s="66"/>
      <c r="EU209" s="66"/>
      <c r="EV209" s="66"/>
      <c r="EW209" s="66"/>
      <c r="EX209" s="66"/>
      <c r="EY209" s="66"/>
      <c r="EZ209" s="66"/>
      <c r="FA209" s="66"/>
      <c r="FB209" s="66"/>
      <c r="FC209" s="66"/>
      <c r="FD209" s="66"/>
      <c r="FE209" s="66"/>
      <c r="FF209" s="66"/>
      <c r="FG209" s="66"/>
      <c r="FH209" s="66"/>
      <c r="FI209" s="66"/>
      <c r="FJ209" s="66"/>
      <c r="FK209" s="66"/>
      <c r="FL209" s="66"/>
      <c r="FM209" s="66"/>
      <c r="FN209" s="66"/>
      <c r="FO209" s="66"/>
      <c r="FP209" s="66"/>
      <c r="FQ209" s="66"/>
      <c r="FR209" s="66"/>
      <c r="FS209" s="66"/>
      <c r="FT209" s="66"/>
      <c r="FU209" s="66"/>
      <c r="FV209" s="66"/>
      <c r="FW209" s="66"/>
      <c r="FX209" s="66"/>
      <c r="FY209" s="66"/>
      <c r="FZ209" s="66"/>
    </row>
    <row r="210" spans="28:182" x14ac:dyDescent="0.25"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66"/>
      <c r="AQ210" s="66"/>
      <c r="AR210" s="66"/>
      <c r="AS210" s="66"/>
      <c r="AT210" s="66"/>
      <c r="AU210" s="66"/>
      <c r="AV210" s="66"/>
      <c r="AW210" s="66"/>
      <c r="AX210" s="66"/>
      <c r="AY210" s="66"/>
      <c r="AZ210" s="66"/>
      <c r="BA210" s="66"/>
      <c r="BB210" s="66"/>
      <c r="BC210" s="66"/>
      <c r="BD210" s="66"/>
      <c r="BE210" s="66"/>
      <c r="BF210" s="66"/>
      <c r="BG210" s="66"/>
      <c r="BH210" s="66"/>
      <c r="BI210" s="66"/>
      <c r="BJ210" s="66"/>
      <c r="BK210" s="66"/>
      <c r="BL210" s="66"/>
      <c r="BM210" s="66"/>
      <c r="BN210" s="66"/>
      <c r="BO210" s="66"/>
      <c r="BP210" s="66"/>
      <c r="BQ210" s="66"/>
      <c r="BR210" s="66"/>
      <c r="BS210" s="66"/>
      <c r="BT210" s="66"/>
      <c r="BU210" s="66"/>
      <c r="BV210" s="66"/>
      <c r="BW210" s="66"/>
      <c r="BX210" s="66"/>
      <c r="BY210" s="66"/>
      <c r="BZ210" s="66"/>
      <c r="CA210" s="66"/>
      <c r="CB210" s="66"/>
      <c r="CC210" s="66"/>
      <c r="CD210" s="66"/>
      <c r="CE210" s="66"/>
      <c r="CF210" s="66"/>
      <c r="CG210" s="66"/>
      <c r="CH210" s="66"/>
      <c r="CI210" s="66"/>
      <c r="CJ210" s="66"/>
      <c r="CK210" s="66"/>
      <c r="CL210" s="66"/>
      <c r="CM210" s="66"/>
      <c r="CN210" s="66"/>
      <c r="CO210" s="66"/>
      <c r="CP210" s="66"/>
      <c r="CQ210" s="66"/>
      <c r="CR210" s="66"/>
      <c r="CS210" s="66"/>
      <c r="CT210" s="66"/>
      <c r="CU210" s="66"/>
      <c r="CV210" s="66"/>
      <c r="CW210" s="66"/>
      <c r="CX210" s="66"/>
      <c r="CY210" s="66"/>
      <c r="CZ210" s="66"/>
      <c r="DA210" s="66"/>
      <c r="DB210" s="66"/>
      <c r="DC210" s="66"/>
      <c r="DD210" s="66"/>
      <c r="DE210" s="66"/>
      <c r="DF210" s="66"/>
      <c r="DG210" s="66"/>
      <c r="DH210" s="66"/>
      <c r="DI210" s="66"/>
      <c r="DJ210" s="66"/>
      <c r="DK210" s="66"/>
      <c r="DL210" s="66"/>
      <c r="DM210" s="66"/>
      <c r="DN210" s="66"/>
      <c r="DO210" s="66"/>
      <c r="DP210" s="66"/>
      <c r="DQ210" s="66"/>
      <c r="DR210" s="66"/>
      <c r="DS210" s="66"/>
      <c r="DT210" s="66"/>
      <c r="DU210" s="66"/>
      <c r="DV210" s="66"/>
      <c r="DW210" s="66"/>
      <c r="DX210" s="66"/>
      <c r="DY210" s="66"/>
      <c r="DZ210" s="66"/>
      <c r="EA210" s="66"/>
      <c r="EB210" s="66"/>
      <c r="EC210" s="66"/>
      <c r="ED210" s="66"/>
      <c r="EE210" s="66"/>
      <c r="EF210" s="66"/>
      <c r="EG210" s="66"/>
      <c r="EH210" s="66"/>
      <c r="EI210" s="66"/>
      <c r="EJ210" s="66"/>
      <c r="EK210" s="66"/>
      <c r="EL210" s="66"/>
      <c r="EM210" s="66"/>
      <c r="EN210" s="66"/>
      <c r="EO210" s="66"/>
      <c r="EP210" s="66"/>
      <c r="EQ210" s="66"/>
      <c r="ER210" s="66"/>
      <c r="ES210" s="66"/>
      <c r="ET210" s="66"/>
      <c r="EU210" s="66"/>
      <c r="EV210" s="66"/>
      <c r="EW210" s="66"/>
      <c r="EX210" s="66"/>
      <c r="EY210" s="66"/>
      <c r="EZ210" s="66"/>
      <c r="FA210" s="66"/>
      <c r="FB210" s="66"/>
      <c r="FC210" s="66"/>
      <c r="FD210" s="66"/>
      <c r="FE210" s="66"/>
      <c r="FF210" s="66"/>
      <c r="FG210" s="66"/>
      <c r="FH210" s="66"/>
      <c r="FI210" s="66"/>
      <c r="FJ210" s="66"/>
      <c r="FK210" s="66"/>
      <c r="FL210" s="66"/>
      <c r="FM210" s="66"/>
      <c r="FN210" s="66"/>
      <c r="FO210" s="66"/>
      <c r="FP210" s="66"/>
      <c r="FQ210" s="66"/>
      <c r="FR210" s="66"/>
      <c r="FS210" s="66"/>
      <c r="FT210" s="66"/>
      <c r="FU210" s="66"/>
      <c r="FV210" s="66"/>
      <c r="FW210" s="66"/>
      <c r="FX210" s="66"/>
      <c r="FY210" s="66"/>
      <c r="FZ210" s="66"/>
    </row>
  </sheetData>
  <mergeCells count="11">
    <mergeCell ref="A39:Z39"/>
    <mergeCell ref="A40:Z40"/>
    <mergeCell ref="W4:Z4"/>
    <mergeCell ref="A3:F3"/>
    <mergeCell ref="H3:M3"/>
    <mergeCell ref="O3:Z3"/>
    <mergeCell ref="H4:I4"/>
    <mergeCell ref="J4:K4"/>
    <mergeCell ref="L4:M4"/>
    <mergeCell ref="O4:R4"/>
    <mergeCell ref="S4:V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5" orientation="landscape" r:id="rId1"/>
  <headerFooter>
    <oddHeader>&amp;L&amp;G</oddHead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2"/>
  <sheetViews>
    <sheetView showGridLines="0" zoomScale="80" zoomScaleNormal="80" zoomScaleSheetLayoutView="67" workbookViewId="0">
      <selection activeCell="Z35" sqref="Z35"/>
    </sheetView>
  </sheetViews>
  <sheetFormatPr baseColWidth="10" defaultRowHeight="15" x14ac:dyDescent="0.25"/>
  <cols>
    <col min="1" max="1" width="10.7109375" customWidth="1"/>
    <col min="2" max="2" width="7.7109375" customWidth="1"/>
    <col min="3" max="3" width="60.7109375" customWidth="1"/>
    <col min="4" max="4" width="10.7109375" customWidth="1"/>
    <col min="5" max="6" width="10.7109375" style="110" customWidth="1"/>
    <col min="7" max="7" width="5.7109375" style="3" customWidth="1"/>
    <col min="8" max="8" width="10.7109375" customWidth="1"/>
    <col min="9" max="9" width="11.7109375" style="110" customWidth="1"/>
    <col min="10" max="10" width="9.28515625" customWidth="1"/>
    <col min="11" max="11" width="11.7109375" style="110" customWidth="1"/>
    <col min="12" max="13" width="9.28515625" customWidth="1"/>
    <col min="14" max="14" width="5.7109375" customWidth="1"/>
    <col min="15" max="26" width="9.7109375" customWidth="1"/>
    <col min="27" max="27" width="12.42578125" customWidth="1"/>
  </cols>
  <sheetData>
    <row r="1" spans="1:30" ht="24.95" customHeight="1" x14ac:dyDescent="0.35">
      <c r="A1" s="48" t="s">
        <v>311</v>
      </c>
      <c r="C1" s="27"/>
    </row>
    <row r="2" spans="1:30" ht="14.45" customHeight="1" x14ac:dyDescent="0.25">
      <c r="A2" s="1"/>
      <c r="C2" s="1"/>
      <c r="D2" s="1"/>
      <c r="E2" s="116"/>
      <c r="F2" s="116"/>
      <c r="G2" s="13"/>
      <c r="H2" s="5"/>
      <c r="I2" s="111"/>
      <c r="J2" s="5"/>
    </row>
    <row r="3" spans="1:30" s="124" customFormat="1" ht="15" customHeight="1" x14ac:dyDescent="0.25">
      <c r="A3" s="174" t="s">
        <v>17</v>
      </c>
      <c r="B3" s="174"/>
      <c r="C3" s="174"/>
      <c r="D3" s="174"/>
      <c r="E3" s="175"/>
      <c r="F3" s="175"/>
      <c r="G3" s="123"/>
      <c r="H3" s="176" t="s">
        <v>19</v>
      </c>
      <c r="I3" s="177"/>
      <c r="J3" s="176"/>
      <c r="K3" s="177"/>
      <c r="L3" s="176"/>
      <c r="M3" s="176"/>
      <c r="O3" s="178" t="s">
        <v>340</v>
      </c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</row>
    <row r="4" spans="1:30" ht="33" customHeight="1" x14ac:dyDescent="0.25">
      <c r="A4" s="103"/>
      <c r="B4" s="103"/>
      <c r="C4" s="103"/>
      <c r="D4" s="103"/>
      <c r="E4" s="117"/>
      <c r="F4" s="117"/>
      <c r="G4" s="104"/>
      <c r="H4" s="179" t="s">
        <v>279</v>
      </c>
      <c r="I4" s="180"/>
      <c r="J4" s="181" t="s">
        <v>280</v>
      </c>
      <c r="K4" s="182"/>
      <c r="L4" s="183" t="s">
        <v>18</v>
      </c>
      <c r="M4" s="183"/>
      <c r="N4" s="105"/>
      <c r="O4" s="173" t="s">
        <v>279</v>
      </c>
      <c r="P4" s="173"/>
      <c r="Q4" s="173"/>
      <c r="R4" s="160"/>
      <c r="S4" s="184" t="s">
        <v>280</v>
      </c>
      <c r="T4" s="173"/>
      <c r="U4" s="173"/>
      <c r="V4" s="185"/>
      <c r="W4" s="173" t="s">
        <v>18</v>
      </c>
      <c r="X4" s="173"/>
      <c r="Y4" s="173"/>
      <c r="Z4" s="173"/>
    </row>
    <row r="5" spans="1:30" s="34" customFormat="1" ht="129.94999999999999" customHeight="1" x14ac:dyDescent="0.25">
      <c r="A5" s="98" t="s">
        <v>281</v>
      </c>
      <c r="B5" s="98" t="s">
        <v>336</v>
      </c>
      <c r="C5" s="99" t="s">
        <v>335</v>
      </c>
      <c r="D5" s="98" t="s">
        <v>310</v>
      </c>
      <c r="E5" s="118" t="s">
        <v>293</v>
      </c>
      <c r="F5" s="118" t="s">
        <v>316</v>
      </c>
      <c r="G5" s="100"/>
      <c r="H5" s="101" t="s">
        <v>289</v>
      </c>
      <c r="I5" s="125" t="s">
        <v>317</v>
      </c>
      <c r="J5" s="126" t="s">
        <v>290</v>
      </c>
      <c r="K5" s="144" t="s">
        <v>318</v>
      </c>
      <c r="L5" s="126" t="s">
        <v>304</v>
      </c>
      <c r="M5" s="98" t="s">
        <v>305</v>
      </c>
      <c r="N5" s="27"/>
      <c r="O5" s="102" t="s">
        <v>297</v>
      </c>
      <c r="P5" s="102" t="s">
        <v>298</v>
      </c>
      <c r="Q5" s="102" t="s">
        <v>299</v>
      </c>
      <c r="R5" s="102" t="s">
        <v>341</v>
      </c>
      <c r="S5" s="127" t="s">
        <v>297</v>
      </c>
      <c r="T5" s="102" t="s">
        <v>298</v>
      </c>
      <c r="U5" s="102" t="s">
        <v>299</v>
      </c>
      <c r="V5" s="102" t="s">
        <v>341</v>
      </c>
      <c r="W5" s="127" t="s">
        <v>297</v>
      </c>
      <c r="X5" s="102" t="s">
        <v>298</v>
      </c>
      <c r="Y5" s="102" t="s">
        <v>299</v>
      </c>
      <c r="Z5" s="102" t="s">
        <v>341</v>
      </c>
    </row>
    <row r="6" spans="1:30" s="66" customFormat="1" ht="17.100000000000001" customHeight="1" x14ac:dyDescent="0.25">
      <c r="A6" s="57">
        <v>170101</v>
      </c>
      <c r="B6" s="57" t="s">
        <v>276</v>
      </c>
      <c r="C6" s="58" t="s">
        <v>31</v>
      </c>
      <c r="D6" s="74">
        <v>7</v>
      </c>
      <c r="E6" s="119">
        <v>7618</v>
      </c>
      <c r="F6" s="119">
        <v>730</v>
      </c>
      <c r="G6" s="61"/>
      <c r="H6" s="89">
        <v>8</v>
      </c>
      <c r="I6" s="109">
        <v>861</v>
      </c>
      <c r="J6" s="89">
        <v>9</v>
      </c>
      <c r="K6" s="109">
        <v>846.44444444444446</v>
      </c>
      <c r="L6" s="84">
        <v>1</v>
      </c>
      <c r="M6" s="84">
        <v>0</v>
      </c>
      <c r="N6" s="63"/>
      <c r="O6" s="78">
        <v>30.886752136752136</v>
      </c>
      <c r="P6" s="78">
        <v>32.059548254620125</v>
      </c>
      <c r="Q6" s="78">
        <v>40.58701298701299</v>
      </c>
      <c r="R6" s="75">
        <v>37.578811369509047</v>
      </c>
      <c r="S6" s="78">
        <v>15.045889101338432</v>
      </c>
      <c r="T6" s="78">
        <v>16.392931392931391</v>
      </c>
      <c r="U6" s="78">
        <v>17.655030800821354</v>
      </c>
      <c r="V6" s="75">
        <v>21.287439613526569</v>
      </c>
      <c r="W6" s="78">
        <v>22.767857142857142</v>
      </c>
      <c r="X6" s="78">
        <v>14.725806451612904</v>
      </c>
      <c r="Y6" s="78">
        <v>23.24074074074074</v>
      </c>
      <c r="Z6" s="75">
        <v>23.272727272727273</v>
      </c>
      <c r="AA6" s="65"/>
      <c r="AB6" s="96"/>
      <c r="AC6" s="96"/>
      <c r="AD6" s="96"/>
    </row>
    <row r="7" spans="1:30" s="66" customFormat="1" ht="17.100000000000001" customHeight="1" x14ac:dyDescent="0.25">
      <c r="A7" s="57">
        <v>170102</v>
      </c>
      <c r="B7" s="57" t="s">
        <v>277</v>
      </c>
      <c r="C7" s="58" t="s">
        <v>32</v>
      </c>
      <c r="D7" s="74">
        <v>37</v>
      </c>
      <c r="E7" s="119">
        <v>13866</v>
      </c>
      <c r="F7" s="119">
        <v>1377</v>
      </c>
      <c r="G7" s="61"/>
      <c r="H7" s="89">
        <v>17</v>
      </c>
      <c r="I7" s="109">
        <v>734.64705882352939</v>
      </c>
      <c r="J7" s="89">
        <v>17</v>
      </c>
      <c r="K7" s="109">
        <v>815.64705882352939</v>
      </c>
      <c r="L7" s="84">
        <v>2</v>
      </c>
      <c r="M7" s="84">
        <v>0</v>
      </c>
      <c r="N7" s="63"/>
      <c r="O7" s="78">
        <v>32.560945273631837</v>
      </c>
      <c r="P7" s="78">
        <v>25.244949494949495</v>
      </c>
      <c r="Q7" s="78">
        <v>33.410553410553412</v>
      </c>
      <c r="R7" s="75">
        <v>32.225882352941177</v>
      </c>
      <c r="S7" s="78">
        <v>14.04343105320304</v>
      </c>
      <c r="T7" s="78">
        <v>12.076819407008086</v>
      </c>
      <c r="U7" s="78">
        <v>17.314343845371312</v>
      </c>
      <c r="V7" s="75">
        <v>23.534831460674159</v>
      </c>
      <c r="W7" s="78">
        <v>27.421568627450981</v>
      </c>
      <c r="X7" s="78">
        <v>19.558139534883722</v>
      </c>
      <c r="Y7" s="78">
        <v>27.734939759036145</v>
      </c>
      <c r="Z7" s="75">
        <v>26.330434782608695</v>
      </c>
      <c r="AA7" s="65"/>
      <c r="AB7" s="96"/>
      <c r="AC7" s="96"/>
      <c r="AD7" s="96"/>
    </row>
    <row r="8" spans="1:30" s="66" customFormat="1" ht="17.100000000000001" customHeight="1" x14ac:dyDescent="0.25">
      <c r="A8" s="57">
        <v>170103</v>
      </c>
      <c r="B8" s="57" t="s">
        <v>277</v>
      </c>
      <c r="C8" s="58" t="s">
        <v>33</v>
      </c>
      <c r="D8" s="74">
        <v>1</v>
      </c>
      <c r="E8" s="119">
        <v>17125</v>
      </c>
      <c r="F8" s="119">
        <v>2392</v>
      </c>
      <c r="G8" s="61"/>
      <c r="H8" s="89">
        <v>11</v>
      </c>
      <c r="I8" s="109">
        <v>1339.3636363636363</v>
      </c>
      <c r="J8" s="89">
        <v>14</v>
      </c>
      <c r="K8" s="109">
        <v>1223.2142857142858</v>
      </c>
      <c r="L8" s="84">
        <v>3</v>
      </c>
      <c r="M8" s="84">
        <v>0</v>
      </c>
      <c r="N8" s="63"/>
      <c r="O8" s="78">
        <v>34.923423423423422</v>
      </c>
      <c r="P8" s="78">
        <v>39.797919762258545</v>
      </c>
      <c r="Q8" s="78">
        <v>41.197934595524956</v>
      </c>
      <c r="R8" s="75">
        <v>41.749565217391307</v>
      </c>
      <c r="S8" s="78">
        <v>13.35</v>
      </c>
      <c r="T8" s="78">
        <v>11.202396804260985</v>
      </c>
      <c r="U8" s="78">
        <v>13.870703764320785</v>
      </c>
      <c r="V8" s="75">
        <v>17.62094395280236</v>
      </c>
      <c r="W8" s="78">
        <v>30.283132530120483</v>
      </c>
      <c r="X8" s="78">
        <v>28.774390243902438</v>
      </c>
      <c r="Y8" s="78">
        <v>41.492537313432834</v>
      </c>
      <c r="Z8" s="75">
        <v>44.205479452054796</v>
      </c>
      <c r="AA8" s="65"/>
      <c r="AB8" s="96"/>
      <c r="AC8" s="72"/>
      <c r="AD8" s="96"/>
    </row>
    <row r="9" spans="1:30" s="66" customFormat="1" ht="17.100000000000001" customHeight="1" x14ac:dyDescent="0.25">
      <c r="A9" s="57">
        <v>170104</v>
      </c>
      <c r="B9" s="57" t="s">
        <v>277</v>
      </c>
      <c r="C9" s="58" t="s">
        <v>34</v>
      </c>
      <c r="D9" s="74">
        <v>1</v>
      </c>
      <c r="E9" s="119">
        <v>11283</v>
      </c>
      <c r="F9" s="119">
        <v>1153</v>
      </c>
      <c r="G9" s="61"/>
      <c r="H9" s="89">
        <v>8</v>
      </c>
      <c r="I9" s="109">
        <v>1266.25</v>
      </c>
      <c r="J9" s="89">
        <v>10</v>
      </c>
      <c r="K9" s="109">
        <v>1128.3</v>
      </c>
      <c r="L9" s="84">
        <v>2</v>
      </c>
      <c r="M9" s="84">
        <v>0</v>
      </c>
      <c r="N9" s="63"/>
      <c r="O9" s="78">
        <v>34.16916488222698</v>
      </c>
      <c r="P9" s="78">
        <v>37.469979296066249</v>
      </c>
      <c r="Q9" s="78">
        <v>42.981087470449175</v>
      </c>
      <c r="R9" s="75">
        <v>42.959715639810426</v>
      </c>
      <c r="S9" s="78">
        <v>14.124555160142348</v>
      </c>
      <c r="T9" s="78">
        <v>12.831597222222221</v>
      </c>
      <c r="U9" s="78">
        <v>15.054613935969869</v>
      </c>
      <c r="V9" s="75">
        <v>19.00201612903226</v>
      </c>
      <c r="W9" s="78">
        <v>16.85217391304348</v>
      </c>
      <c r="X9" s="78">
        <v>24.792682926829269</v>
      </c>
      <c r="Y9" s="78">
        <v>30.448275862068964</v>
      </c>
      <c r="Z9" s="75">
        <v>37.166666666666664</v>
      </c>
      <c r="AA9" s="65"/>
      <c r="AB9" s="96"/>
      <c r="AC9" s="72"/>
      <c r="AD9" s="96"/>
    </row>
    <row r="10" spans="1:30" s="12" customFormat="1" ht="17.100000000000001" customHeight="1" x14ac:dyDescent="0.25">
      <c r="A10" s="57">
        <v>170105</v>
      </c>
      <c r="B10" s="57" t="s">
        <v>276</v>
      </c>
      <c r="C10" s="58" t="s">
        <v>35</v>
      </c>
      <c r="D10" s="74">
        <v>58</v>
      </c>
      <c r="E10" s="119">
        <v>8686</v>
      </c>
      <c r="F10" s="119">
        <v>651</v>
      </c>
      <c r="G10" s="61"/>
      <c r="H10" s="89">
        <v>20</v>
      </c>
      <c r="I10" s="109">
        <v>401.75</v>
      </c>
      <c r="J10" s="89">
        <v>14</v>
      </c>
      <c r="K10" s="109">
        <v>620.42857142857144</v>
      </c>
      <c r="L10" s="84">
        <v>0</v>
      </c>
      <c r="M10" s="84">
        <v>1</v>
      </c>
      <c r="N10" s="63"/>
      <c r="O10" s="78">
        <v>20.856435643564357</v>
      </c>
      <c r="P10" s="78">
        <v>17.200884955752212</v>
      </c>
      <c r="Q10" s="78">
        <v>19.901864573110892</v>
      </c>
      <c r="R10" s="75">
        <v>19.145708582834331</v>
      </c>
      <c r="S10" s="78">
        <v>9.4985994397759104</v>
      </c>
      <c r="T10" s="78">
        <v>9.28125</v>
      </c>
      <c r="U10" s="78">
        <v>11.225138121546962</v>
      </c>
      <c r="V10" s="75">
        <v>14.903875968992248</v>
      </c>
      <c r="W10" s="165">
        <v>15</v>
      </c>
      <c r="X10" s="165">
        <v>10.1</v>
      </c>
      <c r="Y10" s="165">
        <v>17.600000000000001</v>
      </c>
      <c r="Z10" s="163">
        <v>20.2</v>
      </c>
      <c r="AA10" s="65"/>
      <c r="AB10" s="96"/>
      <c r="AC10" s="72"/>
      <c r="AD10" s="96"/>
    </row>
    <row r="11" spans="1:30" s="66" customFormat="1" ht="17.100000000000001" customHeight="1" x14ac:dyDescent="0.25">
      <c r="A11" s="57">
        <v>170106</v>
      </c>
      <c r="B11" s="57" t="s">
        <v>276</v>
      </c>
      <c r="C11" s="58" t="s">
        <v>36</v>
      </c>
      <c r="D11" s="74">
        <v>5</v>
      </c>
      <c r="E11" s="119">
        <v>2772</v>
      </c>
      <c r="F11" s="119">
        <v>201</v>
      </c>
      <c r="G11" s="61"/>
      <c r="H11" s="89">
        <v>4</v>
      </c>
      <c r="I11" s="109">
        <v>642.75</v>
      </c>
      <c r="J11" s="89">
        <v>4</v>
      </c>
      <c r="K11" s="109">
        <v>693</v>
      </c>
      <c r="L11" s="84">
        <v>0</v>
      </c>
      <c r="M11" s="84">
        <v>1</v>
      </c>
      <c r="N11" s="63"/>
      <c r="O11" s="78">
        <v>22.465306122448979</v>
      </c>
      <c r="P11" s="78">
        <v>22.207171314741036</v>
      </c>
      <c r="Q11" s="78">
        <v>23.591603053435115</v>
      </c>
      <c r="R11" s="75">
        <v>23.978632478632477</v>
      </c>
      <c r="S11" s="78">
        <v>10.846511627906978</v>
      </c>
      <c r="T11" s="78">
        <v>22.145077720207254</v>
      </c>
      <c r="U11" s="78">
        <v>12.270833333333334</v>
      </c>
      <c r="V11" s="75">
        <v>16.092485549132949</v>
      </c>
      <c r="W11" s="78">
        <v>13.428571428571429</v>
      </c>
      <c r="X11" s="78">
        <v>16.399999999999999</v>
      </c>
      <c r="Y11" s="78">
        <v>16.705882352941178</v>
      </c>
      <c r="Z11" s="75">
        <v>13.875</v>
      </c>
      <c r="AA11" s="65"/>
      <c r="AB11" s="96"/>
      <c r="AC11" s="72"/>
      <c r="AD11" s="96"/>
    </row>
    <row r="12" spans="1:30" s="66" customFormat="1" ht="17.100000000000001" customHeight="1" x14ac:dyDescent="0.25">
      <c r="A12" s="57">
        <v>170107</v>
      </c>
      <c r="B12" s="57" t="s">
        <v>277</v>
      </c>
      <c r="C12" s="58" t="s">
        <v>37</v>
      </c>
      <c r="D12" s="74">
        <v>1</v>
      </c>
      <c r="E12" s="119">
        <v>14502</v>
      </c>
      <c r="F12" s="119">
        <v>1617</v>
      </c>
      <c r="G12" s="61"/>
      <c r="H12" s="89">
        <v>10</v>
      </c>
      <c r="I12" s="109">
        <v>1288.5</v>
      </c>
      <c r="J12" s="89">
        <v>11</v>
      </c>
      <c r="K12" s="109">
        <v>1318.3636363636363</v>
      </c>
      <c r="L12" s="84">
        <v>2</v>
      </c>
      <c r="M12" s="84">
        <v>0</v>
      </c>
      <c r="N12" s="63"/>
      <c r="O12" s="78">
        <v>35.771019677996421</v>
      </c>
      <c r="P12" s="78">
        <v>31.326923076923077</v>
      </c>
      <c r="Q12" s="78">
        <v>44.996350364963504</v>
      </c>
      <c r="R12" s="75">
        <v>48.356489945155396</v>
      </c>
      <c r="S12" s="78">
        <v>17.351081530782029</v>
      </c>
      <c r="T12" s="78">
        <v>11.682170542635658</v>
      </c>
      <c r="U12" s="78">
        <v>18.170731707317074</v>
      </c>
      <c r="V12" s="75">
        <v>20.316062176165804</v>
      </c>
      <c r="W12" s="78">
        <v>20.840707964601769</v>
      </c>
      <c r="X12" s="78">
        <v>13.444444444444445</v>
      </c>
      <c r="Y12" s="78">
        <v>20.282828282828284</v>
      </c>
      <c r="Z12" s="75">
        <v>21.470588235294116</v>
      </c>
      <c r="AA12" s="65"/>
      <c r="AB12" s="72"/>
      <c r="AC12" s="72"/>
      <c r="AD12" s="72"/>
    </row>
    <row r="13" spans="1:30" s="66" customFormat="1" ht="17.100000000000001" customHeight="1" x14ac:dyDescent="0.25">
      <c r="A13" s="57">
        <v>170108</v>
      </c>
      <c r="B13" s="57" t="s">
        <v>276</v>
      </c>
      <c r="C13" s="58" t="s">
        <v>38</v>
      </c>
      <c r="D13" s="74">
        <v>55</v>
      </c>
      <c r="E13" s="119">
        <v>4543</v>
      </c>
      <c r="F13" s="119">
        <v>351</v>
      </c>
      <c r="G13" s="61"/>
      <c r="H13" s="89">
        <v>12</v>
      </c>
      <c r="I13" s="109">
        <v>349.33333333333331</v>
      </c>
      <c r="J13" s="89">
        <v>9</v>
      </c>
      <c r="K13" s="109">
        <v>504.77777777777777</v>
      </c>
      <c r="L13" s="84">
        <v>0</v>
      </c>
      <c r="M13" s="84">
        <v>1</v>
      </c>
      <c r="N13" s="63"/>
      <c r="O13" s="78">
        <v>18.32023575638507</v>
      </c>
      <c r="P13" s="78">
        <v>11.021341463414634</v>
      </c>
      <c r="Q13" s="78">
        <v>19.908799999999999</v>
      </c>
      <c r="R13" s="75">
        <v>20.496363636363636</v>
      </c>
      <c r="S13" s="78">
        <v>10.84274193548387</v>
      </c>
      <c r="T13" s="78">
        <v>10.098850574712644</v>
      </c>
      <c r="U13" s="78">
        <v>12.976495726495726</v>
      </c>
      <c r="V13" s="75">
        <v>18.066666666666666</v>
      </c>
      <c r="W13" s="78">
        <v>10.913043478260869</v>
      </c>
      <c r="X13" s="78">
        <v>5.4</v>
      </c>
      <c r="Y13" s="78">
        <v>8.5</v>
      </c>
      <c r="Z13" s="75">
        <v>9.3333333333333339</v>
      </c>
      <c r="AA13" s="65"/>
      <c r="AB13" s="72"/>
      <c r="AC13" s="72"/>
      <c r="AD13" s="72"/>
    </row>
    <row r="14" spans="1:30" s="66" customFormat="1" ht="17.100000000000001" customHeight="1" x14ac:dyDescent="0.25">
      <c r="A14" s="57">
        <v>170109</v>
      </c>
      <c r="B14" s="57" t="s">
        <v>276</v>
      </c>
      <c r="C14" s="58" t="s">
        <v>39</v>
      </c>
      <c r="D14" s="74">
        <v>15</v>
      </c>
      <c r="E14" s="119">
        <v>4615</v>
      </c>
      <c r="F14" s="119">
        <v>386</v>
      </c>
      <c r="G14" s="61"/>
      <c r="H14" s="89">
        <v>11</v>
      </c>
      <c r="I14" s="109">
        <v>384.45454545454544</v>
      </c>
      <c r="J14" s="89">
        <v>8</v>
      </c>
      <c r="K14" s="109">
        <v>576.875</v>
      </c>
      <c r="L14" s="84">
        <v>0</v>
      </c>
      <c r="M14" s="84">
        <v>1</v>
      </c>
      <c r="N14" s="63"/>
      <c r="O14" s="78">
        <v>23.308377896613191</v>
      </c>
      <c r="P14" s="78">
        <v>22.497844827586206</v>
      </c>
      <c r="Q14" s="78">
        <v>26.711864406779661</v>
      </c>
      <c r="R14" s="75">
        <v>24.959537572254334</v>
      </c>
      <c r="S14" s="78">
        <v>16.793503480278421</v>
      </c>
      <c r="T14" s="78">
        <v>14.27461139896373</v>
      </c>
      <c r="U14" s="78">
        <v>19.922885572139304</v>
      </c>
      <c r="V14" s="75">
        <v>27.314666666666668</v>
      </c>
      <c r="W14" s="78">
        <v>10.472222222222221</v>
      </c>
      <c r="X14" s="78">
        <v>11.102564102564102</v>
      </c>
      <c r="Y14" s="78">
        <v>14.363636363636363</v>
      </c>
      <c r="Z14" s="75">
        <v>16.032258064516128</v>
      </c>
      <c r="AA14" s="65"/>
      <c r="AB14" s="72"/>
      <c r="AC14" s="72"/>
      <c r="AD14" s="72"/>
    </row>
    <row r="15" spans="1:30" s="66" customFormat="1" ht="17.100000000000001" customHeight="1" x14ac:dyDescent="0.25">
      <c r="A15" s="57">
        <v>170110</v>
      </c>
      <c r="B15" s="57" t="s">
        <v>276</v>
      </c>
      <c r="C15" s="58" t="s">
        <v>40</v>
      </c>
      <c r="D15" s="74">
        <v>3</v>
      </c>
      <c r="E15" s="119">
        <v>5034</v>
      </c>
      <c r="F15" s="119">
        <v>535</v>
      </c>
      <c r="G15" s="61"/>
      <c r="H15" s="89">
        <v>5</v>
      </c>
      <c r="I15" s="109">
        <v>899.8</v>
      </c>
      <c r="J15" s="89">
        <v>5</v>
      </c>
      <c r="K15" s="109">
        <v>1006.8</v>
      </c>
      <c r="L15" s="84">
        <v>0</v>
      </c>
      <c r="M15" s="84">
        <v>1</v>
      </c>
      <c r="N15" s="63"/>
      <c r="O15" s="78">
        <v>36.357894736842105</v>
      </c>
      <c r="P15" s="78">
        <v>32.74</v>
      </c>
      <c r="Q15" s="78">
        <v>33.651612903225804</v>
      </c>
      <c r="R15" s="75">
        <v>32.985663082437277</v>
      </c>
      <c r="S15" s="78">
        <v>16.73076923076923</v>
      </c>
      <c r="T15" s="78">
        <v>15.377926421404682</v>
      </c>
      <c r="U15" s="78">
        <v>15.504823151125402</v>
      </c>
      <c r="V15" s="75">
        <v>24.623188405797102</v>
      </c>
      <c r="W15" s="78">
        <v>16.766666666666666</v>
      </c>
      <c r="X15" s="78">
        <v>17.850000000000001</v>
      </c>
      <c r="Y15" s="78">
        <v>22.178571428571427</v>
      </c>
      <c r="Z15" s="75">
        <v>20.428571428571427</v>
      </c>
      <c r="AA15" s="65"/>
      <c r="AB15" s="72"/>
      <c r="AC15" s="72"/>
      <c r="AD15" s="72"/>
    </row>
    <row r="16" spans="1:30" s="66" customFormat="1" ht="17.100000000000001" customHeight="1" x14ac:dyDescent="0.25">
      <c r="A16" s="57">
        <v>170111</v>
      </c>
      <c r="B16" s="57" t="s">
        <v>276</v>
      </c>
      <c r="C16" s="58" t="s">
        <v>41</v>
      </c>
      <c r="D16" s="74">
        <v>3</v>
      </c>
      <c r="E16" s="119">
        <v>8697</v>
      </c>
      <c r="F16" s="119">
        <v>1107</v>
      </c>
      <c r="G16" s="61"/>
      <c r="H16" s="89">
        <v>9</v>
      </c>
      <c r="I16" s="109">
        <v>843.33333333333337</v>
      </c>
      <c r="J16" s="89">
        <v>9</v>
      </c>
      <c r="K16" s="109">
        <v>966.33333333333337</v>
      </c>
      <c r="L16" s="84">
        <v>0</v>
      </c>
      <c r="M16" s="84">
        <v>1</v>
      </c>
      <c r="N16" s="63"/>
      <c r="O16" s="78">
        <v>35.985537190082646</v>
      </c>
      <c r="P16" s="78">
        <v>31.539196940726576</v>
      </c>
      <c r="Q16" s="78">
        <v>35.403474903474901</v>
      </c>
      <c r="R16" s="75">
        <v>34.464358452138491</v>
      </c>
      <c r="S16" s="78">
        <v>17.304801670146137</v>
      </c>
      <c r="T16" s="78">
        <v>11.048</v>
      </c>
      <c r="U16" s="78">
        <v>15.166355140186916</v>
      </c>
      <c r="V16" s="75">
        <v>23.414893617021278</v>
      </c>
      <c r="W16" s="78">
        <v>13.4</v>
      </c>
      <c r="X16" s="78">
        <v>14.898305084745763</v>
      </c>
      <c r="Y16" s="78">
        <v>16.452380952380953</v>
      </c>
      <c r="Z16" s="75">
        <v>23.925925925925927</v>
      </c>
      <c r="AA16" s="65"/>
      <c r="AB16" s="72"/>
      <c r="AC16" s="72"/>
      <c r="AD16" s="72"/>
    </row>
    <row r="17" spans="1:30" s="66" customFormat="1" ht="17.100000000000001" customHeight="1" x14ac:dyDescent="0.25">
      <c r="A17" s="57">
        <v>170112</v>
      </c>
      <c r="B17" s="57" t="s">
        <v>276</v>
      </c>
      <c r="C17" s="58" t="s">
        <v>42</v>
      </c>
      <c r="D17" s="74">
        <v>17</v>
      </c>
      <c r="E17" s="119">
        <v>2232</v>
      </c>
      <c r="F17" s="119">
        <v>117</v>
      </c>
      <c r="G17" s="61"/>
      <c r="H17" s="89">
        <v>6</v>
      </c>
      <c r="I17" s="109">
        <v>352.5</v>
      </c>
      <c r="J17" s="89">
        <v>5</v>
      </c>
      <c r="K17" s="109">
        <v>446.4</v>
      </c>
      <c r="L17" s="84">
        <v>0</v>
      </c>
      <c r="M17" s="84">
        <v>1</v>
      </c>
      <c r="N17" s="63"/>
      <c r="O17" s="78">
        <v>23.423780487804876</v>
      </c>
      <c r="P17" s="78">
        <v>11.530701754385966</v>
      </c>
      <c r="Q17" s="78">
        <v>20.940199335548172</v>
      </c>
      <c r="R17" s="75">
        <v>21.503875968992247</v>
      </c>
      <c r="S17" s="78">
        <v>12.319391634980988</v>
      </c>
      <c r="T17" s="78">
        <v>8.2760736196319016</v>
      </c>
      <c r="U17" s="78">
        <v>11.898412698412699</v>
      </c>
      <c r="V17" s="75">
        <v>17.003759398496239</v>
      </c>
      <c r="W17" s="78">
        <v>9.25</v>
      </c>
      <c r="X17" s="78">
        <v>10.733333333333333</v>
      </c>
      <c r="Y17" s="78">
        <v>11.1</v>
      </c>
      <c r="Z17" s="75">
        <v>14.272727272727273</v>
      </c>
      <c r="AA17" s="65"/>
      <c r="AB17" s="72"/>
      <c r="AC17" s="72"/>
      <c r="AD17" s="72"/>
    </row>
    <row r="18" spans="1:30" s="66" customFormat="1" ht="17.100000000000001" customHeight="1" x14ac:dyDescent="0.25">
      <c r="A18" s="57">
        <v>170113</v>
      </c>
      <c r="B18" s="57" t="s">
        <v>276</v>
      </c>
      <c r="C18" s="58" t="s">
        <v>43</v>
      </c>
      <c r="D18" s="74">
        <v>14</v>
      </c>
      <c r="E18" s="119">
        <v>1447</v>
      </c>
      <c r="F18" s="119">
        <v>98</v>
      </c>
      <c r="G18" s="61"/>
      <c r="H18" s="89">
        <v>4</v>
      </c>
      <c r="I18" s="109">
        <v>337.25</v>
      </c>
      <c r="J18" s="89">
        <v>3</v>
      </c>
      <c r="K18" s="109">
        <v>482.33333333333331</v>
      </c>
      <c r="L18" s="84">
        <v>0</v>
      </c>
      <c r="M18" s="84">
        <v>1</v>
      </c>
      <c r="N18" s="63"/>
      <c r="O18" s="78">
        <v>15.972477064220184</v>
      </c>
      <c r="P18" s="78">
        <v>12.849514563106796</v>
      </c>
      <c r="Q18" s="78">
        <v>17.125984251968504</v>
      </c>
      <c r="R18" s="75">
        <v>14.301369863013699</v>
      </c>
      <c r="S18" s="78">
        <v>10.027472527472527</v>
      </c>
      <c r="T18" s="78">
        <v>15.611111111111111</v>
      </c>
      <c r="U18" s="78">
        <v>11.78125</v>
      </c>
      <c r="V18" s="75">
        <v>14.966101694915254</v>
      </c>
      <c r="W18" s="78">
        <v>8.25</v>
      </c>
      <c r="X18" s="78">
        <v>8.454545454545455</v>
      </c>
      <c r="Y18" s="78">
        <v>11.25</v>
      </c>
      <c r="Z18" s="75">
        <v>12.3</v>
      </c>
      <c r="AA18" s="65"/>
      <c r="AB18" s="72"/>
      <c r="AC18" s="72"/>
      <c r="AD18" s="72"/>
    </row>
    <row r="19" spans="1:30" s="66" customFormat="1" ht="17.100000000000001" customHeight="1" x14ac:dyDescent="0.25">
      <c r="A19" s="57">
        <v>170114</v>
      </c>
      <c r="B19" s="57" t="s">
        <v>277</v>
      </c>
      <c r="C19" s="58" t="s">
        <v>44</v>
      </c>
      <c r="D19" s="74">
        <v>3</v>
      </c>
      <c r="E19" s="119">
        <v>6005</v>
      </c>
      <c r="F19" s="119">
        <v>989</v>
      </c>
      <c r="G19" s="61"/>
      <c r="H19" s="89">
        <v>6</v>
      </c>
      <c r="I19" s="109">
        <v>836</v>
      </c>
      <c r="J19" s="89">
        <v>6</v>
      </c>
      <c r="K19" s="109">
        <v>1000.8333333333334</v>
      </c>
      <c r="L19" s="84">
        <v>1</v>
      </c>
      <c r="M19" s="84">
        <v>0</v>
      </c>
      <c r="N19" s="63"/>
      <c r="O19" s="78">
        <v>30.44923076923077</v>
      </c>
      <c r="P19" s="78">
        <v>25.240506329113924</v>
      </c>
      <c r="Q19" s="78">
        <v>38.148606811145513</v>
      </c>
      <c r="R19" s="75">
        <v>39.013698630136986</v>
      </c>
      <c r="S19" s="78">
        <v>14.741935483870968</v>
      </c>
      <c r="T19" s="78">
        <v>10.425149700598803</v>
      </c>
      <c r="U19" s="78">
        <v>13.220588235294118</v>
      </c>
      <c r="V19" s="75">
        <v>18.542319749216301</v>
      </c>
      <c r="W19" s="78">
        <v>19.399999999999999</v>
      </c>
      <c r="X19" s="78">
        <v>10.018867924528301</v>
      </c>
      <c r="Y19" s="78">
        <v>16.96875</v>
      </c>
      <c r="Z19" s="75">
        <v>22.395348837209301</v>
      </c>
      <c r="AA19" s="65"/>
      <c r="AB19" s="72"/>
      <c r="AC19" s="72"/>
      <c r="AD19" s="72"/>
    </row>
    <row r="20" spans="1:30" s="66" customFormat="1" ht="17.100000000000001" customHeight="1" x14ac:dyDescent="0.25">
      <c r="A20" s="57">
        <v>170115</v>
      </c>
      <c r="B20" s="57" t="s">
        <v>276</v>
      </c>
      <c r="C20" s="58" t="s">
        <v>45</v>
      </c>
      <c r="D20" s="74">
        <v>11</v>
      </c>
      <c r="E20" s="119">
        <v>2420</v>
      </c>
      <c r="F20" s="119">
        <v>134</v>
      </c>
      <c r="G20" s="61"/>
      <c r="H20" s="89">
        <v>5</v>
      </c>
      <c r="I20" s="109">
        <v>457.2</v>
      </c>
      <c r="J20" s="89">
        <v>4</v>
      </c>
      <c r="K20" s="109">
        <v>605</v>
      </c>
      <c r="L20" s="84">
        <v>0</v>
      </c>
      <c r="M20" s="84">
        <v>1</v>
      </c>
      <c r="N20" s="63"/>
      <c r="O20" s="78">
        <v>26.857142857142858</v>
      </c>
      <c r="P20" s="78">
        <v>22.705882352941178</v>
      </c>
      <c r="Q20" s="78">
        <v>27.131868131868131</v>
      </c>
      <c r="R20" s="75">
        <v>26.19921875</v>
      </c>
      <c r="S20" s="78">
        <v>12.738916256157635</v>
      </c>
      <c r="T20" s="78">
        <v>10.769607843137255</v>
      </c>
      <c r="U20" s="78">
        <v>13.935064935064934</v>
      </c>
      <c r="V20" s="75">
        <v>19.227272727272727</v>
      </c>
      <c r="W20" s="78">
        <v>13.9</v>
      </c>
      <c r="X20" s="78">
        <v>20.166666666666668</v>
      </c>
      <c r="Y20" s="78">
        <v>17.46153846153846</v>
      </c>
      <c r="Z20" s="75">
        <v>15.136363636363637</v>
      </c>
      <c r="AA20" s="65"/>
      <c r="AB20" s="72"/>
      <c r="AC20" s="72"/>
      <c r="AD20" s="72"/>
    </row>
    <row r="21" spans="1:30" s="66" customFormat="1" ht="17.100000000000001" customHeight="1" x14ac:dyDescent="0.25">
      <c r="A21" s="57">
        <v>170116</v>
      </c>
      <c r="B21" s="57" t="s">
        <v>276</v>
      </c>
      <c r="C21" s="58" t="s">
        <v>46</v>
      </c>
      <c r="D21" s="74">
        <v>5</v>
      </c>
      <c r="E21" s="119">
        <v>2470</v>
      </c>
      <c r="F21" s="119">
        <v>157</v>
      </c>
      <c r="G21" s="61"/>
      <c r="H21" s="89">
        <v>5</v>
      </c>
      <c r="I21" s="109">
        <v>462.6</v>
      </c>
      <c r="J21" s="89">
        <v>5</v>
      </c>
      <c r="K21" s="109">
        <v>494</v>
      </c>
      <c r="L21" s="84">
        <v>0</v>
      </c>
      <c r="M21" s="84">
        <v>1</v>
      </c>
      <c r="N21" s="63"/>
      <c r="O21" s="78">
        <v>22.970802919708028</v>
      </c>
      <c r="P21" s="78">
        <v>19.240549828178693</v>
      </c>
      <c r="Q21" s="78">
        <v>22.802469135802468</v>
      </c>
      <c r="R21" s="75">
        <v>23.515679442508709</v>
      </c>
      <c r="S21" s="78">
        <v>10.5</v>
      </c>
      <c r="T21" s="78">
        <v>9.5917602996254683</v>
      </c>
      <c r="U21" s="78">
        <v>14.060897435897436</v>
      </c>
      <c r="V21" s="75">
        <v>15.227436823104693</v>
      </c>
      <c r="W21" s="78">
        <v>10.071428571428571</v>
      </c>
      <c r="X21" s="78">
        <v>12</v>
      </c>
      <c r="Y21" s="78">
        <v>11.636363636363637</v>
      </c>
      <c r="Z21" s="75">
        <v>13.923076923076923</v>
      </c>
      <c r="AA21" s="65"/>
      <c r="AB21" s="72"/>
      <c r="AC21" s="72"/>
      <c r="AD21" s="72"/>
    </row>
    <row r="22" spans="1:30" s="66" customFormat="1" ht="17.100000000000001" customHeight="1" x14ac:dyDescent="0.25">
      <c r="A22" s="57">
        <v>170117</v>
      </c>
      <c r="B22" s="57" t="s">
        <v>276</v>
      </c>
      <c r="C22" s="58" t="s">
        <v>47</v>
      </c>
      <c r="D22" s="74">
        <v>38</v>
      </c>
      <c r="E22" s="119">
        <v>3599</v>
      </c>
      <c r="F22" s="119">
        <v>213</v>
      </c>
      <c r="G22" s="61"/>
      <c r="H22" s="89">
        <v>9</v>
      </c>
      <c r="I22" s="109">
        <v>376.22222222222223</v>
      </c>
      <c r="J22" s="89">
        <v>8</v>
      </c>
      <c r="K22" s="109">
        <v>449.875</v>
      </c>
      <c r="L22" s="84">
        <v>0</v>
      </c>
      <c r="M22" s="84">
        <v>1</v>
      </c>
      <c r="N22" s="63"/>
      <c r="O22" s="78">
        <v>19.925996204933586</v>
      </c>
      <c r="P22" s="78">
        <v>18.297029702970296</v>
      </c>
      <c r="Q22" s="78">
        <v>22.478976234003657</v>
      </c>
      <c r="R22" s="75">
        <v>20.491836734693877</v>
      </c>
      <c r="S22" s="78">
        <v>8.7155172413793096</v>
      </c>
      <c r="T22" s="78">
        <v>5.6687500000000002</v>
      </c>
      <c r="U22" s="78">
        <v>9.7468982630272958</v>
      </c>
      <c r="V22" s="75">
        <v>14</v>
      </c>
      <c r="W22" s="78">
        <v>6.6818181818181817</v>
      </c>
      <c r="X22" s="78">
        <v>4.3181818181818183</v>
      </c>
      <c r="Y22" s="78">
        <v>5.625</v>
      </c>
      <c r="Z22" s="75">
        <v>4.333333333333333</v>
      </c>
      <c r="AA22" s="65"/>
      <c r="AB22" s="72"/>
      <c r="AC22" s="72"/>
      <c r="AD22" s="72"/>
    </row>
    <row r="23" spans="1:30" s="66" customFormat="1" ht="17.100000000000001" customHeight="1" x14ac:dyDescent="0.25">
      <c r="A23" s="57">
        <v>170118</v>
      </c>
      <c r="B23" s="57" t="s">
        <v>276</v>
      </c>
      <c r="C23" s="58" t="s">
        <v>48</v>
      </c>
      <c r="D23" s="74">
        <v>27</v>
      </c>
      <c r="E23" s="119">
        <v>1996</v>
      </c>
      <c r="F23" s="119">
        <v>115</v>
      </c>
      <c r="G23" s="61"/>
      <c r="H23" s="89">
        <v>5</v>
      </c>
      <c r="I23" s="109">
        <v>376.2</v>
      </c>
      <c r="J23" s="89">
        <v>5</v>
      </c>
      <c r="K23" s="109">
        <v>399.2</v>
      </c>
      <c r="L23" s="84">
        <v>0</v>
      </c>
      <c r="M23" s="84">
        <v>1</v>
      </c>
      <c r="N23" s="63"/>
      <c r="O23" s="78">
        <v>20.789855072463769</v>
      </c>
      <c r="P23" s="78">
        <v>16.711678832116789</v>
      </c>
      <c r="Q23" s="78">
        <v>18.680851063829788</v>
      </c>
      <c r="R23" s="75">
        <v>18.310580204778159</v>
      </c>
      <c r="S23" s="78">
        <v>11.088652482269504</v>
      </c>
      <c r="T23" s="78">
        <v>9.8112449799196781</v>
      </c>
      <c r="U23" s="78">
        <v>11.971074380165289</v>
      </c>
      <c r="V23" s="75">
        <v>15.620535714285714</v>
      </c>
      <c r="W23" s="78">
        <v>8.9230769230769234</v>
      </c>
      <c r="X23" s="78">
        <v>19.066666666666666</v>
      </c>
      <c r="Y23" s="78">
        <v>14.5</v>
      </c>
      <c r="Z23" s="75">
        <v>12.6</v>
      </c>
      <c r="AA23" s="65"/>
      <c r="AB23" s="72"/>
      <c r="AC23" s="72"/>
      <c r="AD23" s="72"/>
    </row>
    <row r="24" spans="1:30" s="66" customFormat="1" ht="17.100000000000001" customHeight="1" x14ac:dyDescent="0.25">
      <c r="A24" s="57">
        <v>170119</v>
      </c>
      <c r="B24" s="57" t="s">
        <v>276</v>
      </c>
      <c r="C24" s="58" t="s">
        <v>49</v>
      </c>
      <c r="D24" s="74">
        <v>9</v>
      </c>
      <c r="E24" s="119">
        <v>11024</v>
      </c>
      <c r="F24" s="119">
        <v>1321</v>
      </c>
      <c r="G24" s="61"/>
      <c r="H24" s="89">
        <v>13</v>
      </c>
      <c r="I24" s="109">
        <v>746.38461538461536</v>
      </c>
      <c r="J24" s="89">
        <v>12</v>
      </c>
      <c r="K24" s="109">
        <v>918.66666666666663</v>
      </c>
      <c r="L24" s="84">
        <v>0</v>
      </c>
      <c r="M24" s="84">
        <v>1</v>
      </c>
      <c r="N24" s="63"/>
      <c r="O24" s="78">
        <v>32.619273301737756</v>
      </c>
      <c r="P24" s="78">
        <v>27.167235494880547</v>
      </c>
      <c r="Q24" s="78">
        <v>31.902077151335313</v>
      </c>
      <c r="R24" s="75">
        <v>33.539657853810262</v>
      </c>
      <c r="S24" s="78">
        <v>18.574105621805792</v>
      </c>
      <c r="T24" s="78">
        <v>15.266393442622951</v>
      </c>
      <c r="U24" s="78">
        <v>17.673352435530084</v>
      </c>
      <c r="V24" s="75">
        <v>23.936585365853659</v>
      </c>
      <c r="W24" s="78">
        <v>12.2</v>
      </c>
      <c r="X24" s="78">
        <v>10.066666666666666</v>
      </c>
      <c r="Y24" s="78">
        <v>13.472727272727273</v>
      </c>
      <c r="Z24" s="75">
        <v>17.692307692307693</v>
      </c>
      <c r="AA24" s="65"/>
      <c r="AB24" s="72"/>
      <c r="AC24" s="72"/>
      <c r="AD24" s="72"/>
    </row>
    <row r="25" spans="1:30" s="66" customFormat="1" ht="17.100000000000001" customHeight="1" x14ac:dyDescent="0.25">
      <c r="A25" s="57">
        <v>170120</v>
      </c>
      <c r="B25" s="57" t="s">
        <v>276</v>
      </c>
      <c r="C25" s="58" t="s">
        <v>50</v>
      </c>
      <c r="D25" s="74">
        <v>25</v>
      </c>
      <c r="E25" s="119">
        <v>2182</v>
      </c>
      <c r="F25" s="119">
        <v>119</v>
      </c>
      <c r="G25" s="61"/>
      <c r="H25" s="89">
        <v>5</v>
      </c>
      <c r="I25" s="109">
        <v>412.6</v>
      </c>
      <c r="J25" s="89">
        <v>5</v>
      </c>
      <c r="K25" s="109">
        <v>436.4</v>
      </c>
      <c r="L25" s="84">
        <v>0</v>
      </c>
      <c r="M25" s="84">
        <v>1</v>
      </c>
      <c r="N25" s="63"/>
      <c r="O25" s="78">
        <v>23.361313868613138</v>
      </c>
      <c r="P25" s="78">
        <v>21.110236220472441</v>
      </c>
      <c r="Q25" s="78">
        <v>24.788321167883211</v>
      </c>
      <c r="R25" s="75">
        <v>22.231060606060606</v>
      </c>
      <c r="S25" s="78">
        <v>12.201465201465201</v>
      </c>
      <c r="T25" s="78">
        <v>9.7729083665338639</v>
      </c>
      <c r="U25" s="78">
        <v>12.804054054054054</v>
      </c>
      <c r="V25" s="75">
        <v>17.63529411764706</v>
      </c>
      <c r="W25" s="78">
        <v>6.25</v>
      </c>
      <c r="X25" s="78">
        <v>4.0999999999999996</v>
      </c>
      <c r="Y25" s="78">
        <v>5.166666666666667</v>
      </c>
      <c r="Z25" s="75">
        <v>6</v>
      </c>
      <c r="AA25" s="65"/>
      <c r="AB25" s="72"/>
      <c r="AC25" s="72"/>
      <c r="AD25" s="72"/>
    </row>
    <row r="26" spans="1:30" s="66" customFormat="1" ht="17.100000000000001" customHeight="1" x14ac:dyDescent="0.25">
      <c r="A26" s="57">
        <v>170121</v>
      </c>
      <c r="B26" s="57" t="s">
        <v>276</v>
      </c>
      <c r="C26" s="58" t="s">
        <v>51</v>
      </c>
      <c r="D26" s="74">
        <v>21</v>
      </c>
      <c r="E26" s="119">
        <v>944</v>
      </c>
      <c r="F26" s="119">
        <v>33</v>
      </c>
      <c r="G26" s="61"/>
      <c r="H26" s="89">
        <v>4</v>
      </c>
      <c r="I26" s="109">
        <v>227.75</v>
      </c>
      <c r="J26" s="89">
        <v>4</v>
      </c>
      <c r="K26" s="109">
        <v>236</v>
      </c>
      <c r="L26" s="84">
        <v>0</v>
      </c>
      <c r="M26" s="84">
        <v>1</v>
      </c>
      <c r="N26" s="63"/>
      <c r="O26" s="78">
        <v>15.445652173913043</v>
      </c>
      <c r="P26" s="78">
        <v>13.782407407407407</v>
      </c>
      <c r="Q26" s="78">
        <v>18.188172043010752</v>
      </c>
      <c r="R26" s="75">
        <v>16.630057803468208</v>
      </c>
      <c r="S26" s="78">
        <v>8.3825136612021858</v>
      </c>
      <c r="T26" s="78">
        <v>7.310526315789474</v>
      </c>
      <c r="U26" s="78">
        <v>8.9206349206349209</v>
      </c>
      <c r="V26" s="75">
        <v>11.529100529100528</v>
      </c>
      <c r="W26" s="78">
        <v>8</v>
      </c>
      <c r="X26" s="78">
        <v>5.2857142857142856</v>
      </c>
      <c r="Y26" s="78">
        <v>6.333333333333333</v>
      </c>
      <c r="Z26" s="75">
        <v>7.8571428571428568</v>
      </c>
      <c r="AA26" s="159"/>
      <c r="AB26" s="72"/>
      <c r="AC26" s="72"/>
      <c r="AD26" s="72"/>
    </row>
    <row r="27" spans="1:30" s="66" customFormat="1" ht="17.100000000000001" customHeight="1" x14ac:dyDescent="0.25">
      <c r="A27" s="57">
        <v>170122</v>
      </c>
      <c r="B27" s="57" t="s">
        <v>277</v>
      </c>
      <c r="C27" s="58" t="s">
        <v>52</v>
      </c>
      <c r="D27" s="74">
        <v>1</v>
      </c>
      <c r="E27" s="119">
        <v>15991</v>
      </c>
      <c r="F27" s="119">
        <v>2912</v>
      </c>
      <c r="G27" s="61"/>
      <c r="H27" s="89">
        <v>9</v>
      </c>
      <c r="I27" s="109">
        <v>1453.2222222222222</v>
      </c>
      <c r="J27" s="89">
        <v>12</v>
      </c>
      <c r="K27" s="109">
        <v>1332.5833333333333</v>
      </c>
      <c r="L27" s="84">
        <v>3</v>
      </c>
      <c r="M27" s="84">
        <v>0</v>
      </c>
      <c r="N27" s="63"/>
      <c r="O27" s="78">
        <v>41.236697247706424</v>
      </c>
      <c r="P27" s="78">
        <v>23.43738656987296</v>
      </c>
      <c r="Q27" s="78">
        <v>41.38565891472868</v>
      </c>
      <c r="R27" s="75">
        <v>44.143141153081508</v>
      </c>
      <c r="S27" s="78">
        <v>14.497884344146685</v>
      </c>
      <c r="T27" s="78">
        <v>7.8768656716417906</v>
      </c>
      <c r="U27" s="78">
        <v>14.035971223021583</v>
      </c>
      <c r="V27" s="75">
        <v>17.5</v>
      </c>
      <c r="W27" s="78">
        <v>27.801169590643276</v>
      </c>
      <c r="X27" s="78">
        <v>11.815028901734104</v>
      </c>
      <c r="Y27" s="78">
        <v>26.688741721854306</v>
      </c>
      <c r="Z27" s="75">
        <v>29.591194968553459</v>
      </c>
      <c r="AA27" s="65"/>
      <c r="AB27" s="72"/>
      <c r="AC27" s="72"/>
      <c r="AD27" s="72"/>
    </row>
    <row r="28" spans="1:30" s="35" customFormat="1" ht="17.100000000000001" customHeight="1" x14ac:dyDescent="0.25">
      <c r="A28" s="69"/>
      <c r="B28" s="69"/>
      <c r="C28" s="69" t="s">
        <v>4</v>
      </c>
      <c r="D28" s="70"/>
      <c r="E28" s="112"/>
      <c r="F28" s="112"/>
      <c r="G28" s="70"/>
      <c r="H28" s="70"/>
      <c r="I28" s="112"/>
      <c r="J28" s="70"/>
      <c r="K28" s="145"/>
      <c r="L28" s="70"/>
      <c r="M28" s="70"/>
      <c r="N28" s="70"/>
      <c r="O28" s="70"/>
      <c r="P28" s="71"/>
      <c r="Q28" s="71"/>
      <c r="R28" s="71"/>
      <c r="S28" s="70"/>
      <c r="T28" s="71"/>
      <c r="U28" s="71"/>
      <c r="V28" s="71"/>
      <c r="W28" s="70"/>
      <c r="X28" s="71"/>
      <c r="Y28" s="71"/>
      <c r="Z28" s="71"/>
      <c r="AA28" s="46"/>
      <c r="AB28" s="72"/>
      <c r="AC28" s="72"/>
      <c r="AD28" s="72"/>
    </row>
    <row r="29" spans="1:30" s="66" customFormat="1" ht="17.100000000000001" customHeight="1" x14ac:dyDescent="0.25">
      <c r="A29" s="57"/>
      <c r="B29" s="57" t="s">
        <v>277</v>
      </c>
      <c r="C29" s="58"/>
      <c r="D29" s="59"/>
      <c r="E29" s="119">
        <v>78772</v>
      </c>
      <c r="F29" s="119">
        <v>10440</v>
      </c>
      <c r="G29" s="61"/>
      <c r="H29" s="89">
        <v>61</v>
      </c>
      <c r="I29" s="109">
        <v>1120.1967213114754</v>
      </c>
      <c r="J29" s="89">
        <v>70</v>
      </c>
      <c r="K29" s="109">
        <v>1125.3142857142857</v>
      </c>
      <c r="L29" s="84">
        <v>13</v>
      </c>
      <c r="M29" s="84">
        <v>0</v>
      </c>
      <c r="N29" s="63"/>
      <c r="O29" s="78">
        <v>34.985442661913247</v>
      </c>
      <c r="P29" s="78">
        <v>31.668824163969795</v>
      </c>
      <c r="Q29" s="78">
        <v>39.902777777777779</v>
      </c>
      <c r="R29" s="75">
        <v>40.631545939165882</v>
      </c>
      <c r="S29" s="78">
        <v>14.56657223796034</v>
      </c>
      <c r="T29" s="78">
        <v>11.178832116788321</v>
      </c>
      <c r="U29" s="78">
        <v>15.51998904709748</v>
      </c>
      <c r="V29" s="75">
        <v>19.780883174958078</v>
      </c>
      <c r="W29" s="165">
        <v>24.8</v>
      </c>
      <c r="X29" s="165">
        <v>18.7</v>
      </c>
      <c r="Y29" s="165">
        <v>28.5</v>
      </c>
      <c r="Z29" s="163">
        <v>31.5</v>
      </c>
      <c r="AA29" s="65"/>
      <c r="AB29" s="72"/>
      <c r="AC29" s="72"/>
      <c r="AD29" s="72"/>
    </row>
    <row r="30" spans="1:30" s="66" customFormat="1" ht="17.100000000000001" customHeight="1" x14ac:dyDescent="0.25">
      <c r="A30" s="57"/>
      <c r="B30" s="57" t="s">
        <v>276</v>
      </c>
      <c r="C30" s="58"/>
      <c r="D30" s="59"/>
      <c r="E30" s="119">
        <v>70279</v>
      </c>
      <c r="F30" s="119">
        <v>6268</v>
      </c>
      <c r="G30" s="61"/>
      <c r="H30" s="89">
        <v>125</v>
      </c>
      <c r="I30" s="109">
        <v>512.08799999999997</v>
      </c>
      <c r="J30" s="89">
        <v>109</v>
      </c>
      <c r="K30" s="109">
        <v>644.7614678899082</v>
      </c>
      <c r="L30" s="84">
        <v>1</v>
      </c>
      <c r="M30" s="84">
        <v>7</v>
      </c>
      <c r="N30" s="63"/>
      <c r="O30" s="78">
        <v>24.753439315194129</v>
      </c>
      <c r="P30" s="78">
        <v>21.286636860407352</v>
      </c>
      <c r="Q30" s="78">
        <v>25.403992953611276</v>
      </c>
      <c r="R30" s="75">
        <v>24.829629629629629</v>
      </c>
      <c r="S30" s="78">
        <v>13.088250652741515</v>
      </c>
      <c r="T30" s="78">
        <v>11.693796918214145</v>
      </c>
      <c r="U30" s="78">
        <v>14.090342154053598</v>
      </c>
      <c r="V30" s="75">
        <v>19.179087452471482</v>
      </c>
      <c r="W30" s="165">
        <v>13.4</v>
      </c>
      <c r="X30" s="165">
        <v>12.6</v>
      </c>
      <c r="Y30" s="165">
        <v>16.2</v>
      </c>
      <c r="Z30" s="163">
        <v>17.899999999999999</v>
      </c>
      <c r="AA30" s="65"/>
      <c r="AB30" s="72"/>
      <c r="AC30" s="72"/>
      <c r="AD30" s="72"/>
    </row>
    <row r="31" spans="1:30" s="66" customFormat="1" x14ac:dyDescent="0.25">
      <c r="A31" s="57"/>
      <c r="B31" s="57" t="s">
        <v>302</v>
      </c>
      <c r="C31" s="58"/>
      <c r="D31" s="59"/>
      <c r="E31" s="119">
        <v>149051</v>
      </c>
      <c r="F31" s="119">
        <v>16708</v>
      </c>
      <c r="G31" s="64"/>
      <c r="H31" s="89">
        <v>186</v>
      </c>
      <c r="I31" s="109">
        <v>711.52150537634407</v>
      </c>
      <c r="J31" s="89">
        <v>179</v>
      </c>
      <c r="K31" s="109">
        <v>832.68715083798884</v>
      </c>
      <c r="L31" s="84">
        <v>14</v>
      </c>
      <c r="M31" s="84">
        <v>7</v>
      </c>
      <c r="N31" s="63"/>
      <c r="O31" s="78">
        <v>28.229511505853857</v>
      </c>
      <c r="P31" s="78">
        <v>24.560204081632651</v>
      </c>
      <c r="Q31" s="78">
        <v>30.006412825651303</v>
      </c>
      <c r="R31" s="75">
        <v>30.115166771554438</v>
      </c>
      <c r="S31" s="78">
        <v>13.684461985874533</v>
      </c>
      <c r="T31" s="78">
        <v>11.491017964071856</v>
      </c>
      <c r="U31" s="78">
        <v>14.635054773082942</v>
      </c>
      <c r="V31" s="75">
        <v>19.422720072414574</v>
      </c>
      <c r="W31" s="165">
        <v>20.7</v>
      </c>
      <c r="X31" s="165">
        <v>16.2</v>
      </c>
      <c r="Y31" s="165">
        <v>24.4</v>
      </c>
      <c r="Z31" s="163">
        <v>26.6</v>
      </c>
      <c r="AA31" s="65"/>
      <c r="AB31" s="72"/>
      <c r="AC31" s="72"/>
      <c r="AD31" s="72"/>
    </row>
    <row r="32" spans="1:30" x14ac:dyDescent="0.25">
      <c r="A32" s="34"/>
      <c r="B32" s="28"/>
      <c r="C32" s="34"/>
      <c r="D32" s="29"/>
      <c r="E32" s="113"/>
      <c r="F32" s="113"/>
      <c r="G32" s="29"/>
      <c r="H32" s="29"/>
      <c r="I32" s="113"/>
      <c r="J32" s="29"/>
      <c r="K32" s="146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</row>
    <row r="33" spans="1:26" x14ac:dyDescent="0.25">
      <c r="A33" s="25" t="str">
        <f>' Sacyl'!A43</f>
        <v>Fecha de corte : 01/01/2020</v>
      </c>
      <c r="B33" s="25"/>
      <c r="C33" s="25"/>
      <c r="D33" s="25"/>
      <c r="E33" s="114"/>
      <c r="F33" s="114"/>
      <c r="G33" s="67"/>
      <c r="H33" s="25"/>
      <c r="I33" s="114"/>
      <c r="J33" s="25"/>
      <c r="K33" s="147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x14ac:dyDescent="0.25">
      <c r="A34" s="73" t="s">
        <v>285</v>
      </c>
      <c r="B34" s="73"/>
      <c r="C34" s="73"/>
      <c r="D34" s="73"/>
      <c r="E34" s="115"/>
      <c r="F34" s="115"/>
      <c r="G34" s="73"/>
      <c r="H34" s="73"/>
      <c r="I34" s="115"/>
      <c r="J34" s="73"/>
      <c r="K34" s="148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spans="1:26" x14ac:dyDescent="0.25">
      <c r="A35" s="73" t="s">
        <v>327</v>
      </c>
      <c r="B35" s="73"/>
      <c r="C35" s="73"/>
      <c r="D35" s="73"/>
      <c r="E35" s="115"/>
      <c r="F35" s="115"/>
      <c r="G35" s="73"/>
      <c r="H35" s="73"/>
      <c r="I35" s="115"/>
      <c r="J35" s="73"/>
      <c r="K35" s="148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spans="1:26" x14ac:dyDescent="0.25">
      <c r="A36" s="73" t="s">
        <v>286</v>
      </c>
      <c r="B36" s="73"/>
      <c r="C36" s="73"/>
      <c r="D36" s="73"/>
      <c r="E36" s="115"/>
      <c r="F36" s="115"/>
      <c r="G36" s="73"/>
      <c r="H36" s="73"/>
      <c r="I36" s="115"/>
      <c r="J36" s="73"/>
      <c r="K36" s="148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spans="1:26" x14ac:dyDescent="0.25">
      <c r="A37" s="73" t="s">
        <v>326</v>
      </c>
      <c r="B37" s="73"/>
      <c r="C37" s="73"/>
      <c r="D37" s="73"/>
      <c r="E37" s="115"/>
      <c r="F37" s="115"/>
      <c r="G37" s="73"/>
      <c r="H37" s="73"/>
      <c r="I37" s="115"/>
      <c r="J37" s="73"/>
      <c r="K37" s="148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spans="1:26" x14ac:dyDescent="0.25">
      <c r="A38" s="73" t="s">
        <v>329</v>
      </c>
      <c r="B38" s="73"/>
      <c r="C38" s="73"/>
      <c r="D38" s="73"/>
      <c r="E38" s="115"/>
      <c r="F38" s="115"/>
      <c r="G38" s="73"/>
      <c r="H38" s="73"/>
      <c r="I38" s="115"/>
      <c r="J38" s="73"/>
      <c r="K38" s="148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spans="1:26" s="90" customFormat="1" ht="15" customHeight="1" x14ac:dyDescent="0.25">
      <c r="A39" s="171" t="s">
        <v>330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72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</row>
    <row r="40" spans="1:26" ht="15" customHeight="1" x14ac:dyDescent="0.25">
      <c r="A40" s="171" t="s">
        <v>308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2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</row>
    <row r="41" spans="1:26" x14ac:dyDescent="0.25">
      <c r="A41" s="97" t="s">
        <v>309</v>
      </c>
    </row>
    <row r="42" spans="1:26" x14ac:dyDescent="0.25">
      <c r="A42" s="97" t="s">
        <v>306</v>
      </c>
    </row>
  </sheetData>
  <mergeCells count="11">
    <mergeCell ref="A39:Z39"/>
    <mergeCell ref="A40:Z40"/>
    <mergeCell ref="W4:Z4"/>
    <mergeCell ref="A3:F3"/>
    <mergeCell ref="H3:M3"/>
    <mergeCell ref="O3:Z3"/>
    <mergeCell ref="H4:I4"/>
    <mergeCell ref="J4:K4"/>
    <mergeCell ref="L4:M4"/>
    <mergeCell ref="O4:Q4"/>
    <mergeCell ref="S4:V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5" orientation="landscape" r:id="rId1"/>
  <headerFooter>
    <oddHeader>&amp;L&amp;G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showGridLines="0" zoomScale="80" zoomScaleNormal="80" workbookViewId="0">
      <selection activeCell="W53" sqref="W53"/>
    </sheetView>
  </sheetViews>
  <sheetFormatPr baseColWidth="10" defaultRowHeight="15" x14ac:dyDescent="0.25"/>
  <cols>
    <col min="1" max="1" width="10.7109375" customWidth="1"/>
    <col min="2" max="2" width="7.7109375" customWidth="1"/>
    <col min="3" max="3" width="60.7109375" customWidth="1"/>
    <col min="4" max="4" width="10.7109375" customWidth="1"/>
    <col min="5" max="6" width="10.7109375" style="110" customWidth="1"/>
    <col min="7" max="7" width="5.7109375" style="3" customWidth="1"/>
    <col min="8" max="8" width="10.7109375" customWidth="1"/>
    <col min="9" max="9" width="11.7109375" style="110" customWidth="1"/>
    <col min="10" max="10" width="9.28515625" customWidth="1"/>
    <col min="11" max="11" width="11.7109375" style="110" customWidth="1"/>
    <col min="12" max="13" width="9.28515625" customWidth="1"/>
    <col min="14" max="14" width="5.7109375" customWidth="1"/>
    <col min="15" max="26" width="9.7109375" customWidth="1"/>
    <col min="27" max="27" width="7.7109375" customWidth="1"/>
    <col min="28" max="28" width="11.5703125" customWidth="1"/>
  </cols>
  <sheetData>
    <row r="1" spans="1:32" ht="21" x14ac:dyDescent="0.35">
      <c r="A1" s="48" t="s">
        <v>312</v>
      </c>
      <c r="C1" s="27"/>
    </row>
    <row r="2" spans="1:32" ht="14.45" customHeight="1" x14ac:dyDescent="0.25">
      <c r="A2" s="1"/>
      <c r="C2" s="1"/>
      <c r="D2" s="1"/>
      <c r="E2" s="116"/>
      <c r="F2" s="116"/>
      <c r="G2" s="13"/>
      <c r="H2" s="5"/>
      <c r="I2" s="111"/>
      <c r="J2" s="5"/>
    </row>
    <row r="3" spans="1:32" s="124" customFormat="1" ht="15" customHeight="1" x14ac:dyDescent="0.25">
      <c r="A3" s="174" t="s">
        <v>17</v>
      </c>
      <c r="B3" s="174"/>
      <c r="C3" s="174"/>
      <c r="D3" s="174"/>
      <c r="E3" s="175"/>
      <c r="F3" s="175"/>
      <c r="G3" s="123"/>
      <c r="H3" s="176" t="s">
        <v>19</v>
      </c>
      <c r="I3" s="177"/>
      <c r="J3" s="176"/>
      <c r="K3" s="177"/>
      <c r="L3" s="176"/>
      <c r="M3" s="176"/>
      <c r="O3" s="178" t="s">
        <v>340</v>
      </c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</row>
    <row r="4" spans="1:32" ht="33" customHeight="1" x14ac:dyDescent="0.25">
      <c r="A4" s="103"/>
      <c r="B4" s="103"/>
      <c r="C4" s="103"/>
      <c r="D4" s="103"/>
      <c r="E4" s="117"/>
      <c r="F4" s="117"/>
      <c r="G4" s="104"/>
      <c r="H4" s="179" t="s">
        <v>279</v>
      </c>
      <c r="I4" s="180"/>
      <c r="J4" s="181" t="s">
        <v>280</v>
      </c>
      <c r="K4" s="182"/>
      <c r="L4" s="183" t="s">
        <v>18</v>
      </c>
      <c r="M4" s="183"/>
      <c r="N4" s="105"/>
      <c r="O4" s="173" t="s">
        <v>279</v>
      </c>
      <c r="P4" s="173"/>
      <c r="Q4" s="173"/>
      <c r="R4" s="173"/>
      <c r="S4" s="184" t="s">
        <v>280</v>
      </c>
      <c r="T4" s="173"/>
      <c r="U4" s="173"/>
      <c r="V4" s="185"/>
      <c r="W4" s="173" t="s">
        <v>18</v>
      </c>
      <c r="X4" s="173"/>
      <c r="Y4" s="173"/>
      <c r="Z4" s="173"/>
    </row>
    <row r="5" spans="1:32" s="34" customFormat="1" ht="129.94999999999999" customHeight="1" x14ac:dyDescent="0.25">
      <c r="A5" s="98" t="s">
        <v>281</v>
      </c>
      <c r="B5" s="98" t="s">
        <v>336</v>
      </c>
      <c r="C5" s="99" t="s">
        <v>335</v>
      </c>
      <c r="D5" s="98" t="s">
        <v>310</v>
      </c>
      <c r="E5" s="118" t="s">
        <v>293</v>
      </c>
      <c r="F5" s="118" t="s">
        <v>316</v>
      </c>
      <c r="G5" s="100"/>
      <c r="H5" s="101" t="s">
        <v>289</v>
      </c>
      <c r="I5" s="125" t="s">
        <v>317</v>
      </c>
      <c r="J5" s="126" t="s">
        <v>290</v>
      </c>
      <c r="K5" s="144" t="s">
        <v>318</v>
      </c>
      <c r="L5" s="126" t="s">
        <v>304</v>
      </c>
      <c r="M5" s="98" t="s">
        <v>305</v>
      </c>
      <c r="N5" s="27"/>
      <c r="O5" s="102" t="s">
        <v>297</v>
      </c>
      <c r="P5" s="102" t="s">
        <v>298</v>
      </c>
      <c r="Q5" s="102" t="s">
        <v>299</v>
      </c>
      <c r="R5" s="102" t="s">
        <v>341</v>
      </c>
      <c r="S5" s="127" t="s">
        <v>297</v>
      </c>
      <c r="T5" s="102" t="s">
        <v>298</v>
      </c>
      <c r="U5" s="102" t="s">
        <v>299</v>
      </c>
      <c r="V5" s="102" t="s">
        <v>341</v>
      </c>
      <c r="W5" s="127" t="s">
        <v>297</v>
      </c>
      <c r="X5" s="102" t="s">
        <v>298</v>
      </c>
      <c r="Y5" s="102" t="s">
        <v>299</v>
      </c>
      <c r="Z5" s="102" t="s">
        <v>341</v>
      </c>
    </row>
    <row r="6" spans="1:32" s="80" customFormat="1" ht="17.100000000000001" customHeight="1" x14ac:dyDescent="0.25">
      <c r="A6" s="57">
        <v>170201</v>
      </c>
      <c r="B6" s="57" t="s">
        <v>277</v>
      </c>
      <c r="C6" s="58" t="s">
        <v>53</v>
      </c>
      <c r="D6" s="74">
        <v>1</v>
      </c>
      <c r="E6" s="119">
        <v>19605</v>
      </c>
      <c r="F6" s="119">
        <v>2732</v>
      </c>
      <c r="G6" s="60"/>
      <c r="H6" s="77">
        <v>11</v>
      </c>
      <c r="I6" s="109">
        <v>1533.909090909091</v>
      </c>
      <c r="J6" s="77">
        <v>12</v>
      </c>
      <c r="K6" s="109">
        <v>1633.75</v>
      </c>
      <c r="L6" s="77">
        <v>3</v>
      </c>
      <c r="M6" s="77">
        <v>0</v>
      </c>
      <c r="N6" s="60"/>
      <c r="O6" s="78">
        <v>41.24</v>
      </c>
      <c r="P6" s="78">
        <v>37.600315955766192</v>
      </c>
      <c r="Q6" s="78">
        <v>50.627639155470249</v>
      </c>
      <c r="R6" s="75">
        <v>52.779591836734696</v>
      </c>
      <c r="S6" s="78">
        <v>14.70281690140845</v>
      </c>
      <c r="T6" s="78">
        <v>16.995967741935484</v>
      </c>
      <c r="U6" s="78">
        <v>15.64039408866995</v>
      </c>
      <c r="V6" s="75">
        <v>17.36760124610592</v>
      </c>
      <c r="W6" s="78">
        <v>26.022058823529413</v>
      </c>
      <c r="X6" s="78">
        <v>15.95945945945946</v>
      </c>
      <c r="Y6" s="78">
        <v>26.807017543859651</v>
      </c>
      <c r="Z6" s="75">
        <v>26.789855072463769</v>
      </c>
      <c r="AA6" s="60"/>
    </row>
    <row r="7" spans="1:32" s="80" customFormat="1" ht="17.100000000000001" customHeight="1" x14ac:dyDescent="0.25">
      <c r="A7" s="57">
        <v>170202</v>
      </c>
      <c r="B7" s="57" t="s">
        <v>276</v>
      </c>
      <c r="C7" s="58" t="s">
        <v>54</v>
      </c>
      <c r="D7" s="74">
        <v>44</v>
      </c>
      <c r="E7" s="119">
        <v>7777</v>
      </c>
      <c r="F7" s="119">
        <v>560</v>
      </c>
      <c r="G7" s="61"/>
      <c r="H7" s="77">
        <v>15</v>
      </c>
      <c r="I7" s="109">
        <v>481.13333333333333</v>
      </c>
      <c r="J7" s="77">
        <v>11</v>
      </c>
      <c r="K7" s="109">
        <v>707</v>
      </c>
      <c r="L7" s="77">
        <v>0</v>
      </c>
      <c r="M7" s="77">
        <v>1</v>
      </c>
      <c r="N7" s="63"/>
      <c r="O7" s="78">
        <v>26.841965471447544</v>
      </c>
      <c r="P7" s="78">
        <v>27.534722222222221</v>
      </c>
      <c r="Q7" s="78">
        <v>34.695102685624015</v>
      </c>
      <c r="R7" s="75">
        <v>29.179675994108983</v>
      </c>
      <c r="S7" s="78">
        <v>11.502431118314425</v>
      </c>
      <c r="T7" s="78">
        <v>11.363344051446946</v>
      </c>
      <c r="U7" s="78">
        <v>13.557632398753894</v>
      </c>
      <c r="V7" s="75">
        <v>19.053819444444443</v>
      </c>
      <c r="W7" s="78">
        <v>15.111111111111111</v>
      </c>
      <c r="X7" s="78">
        <v>12.0625</v>
      </c>
      <c r="Y7" s="78">
        <v>14.466666666666667</v>
      </c>
      <c r="Z7" s="75">
        <v>18.846153846153847</v>
      </c>
      <c r="AA7" s="62"/>
      <c r="AF7" s="58"/>
    </row>
    <row r="8" spans="1:32" s="80" customFormat="1" ht="17.100000000000001" customHeight="1" x14ac:dyDescent="0.25">
      <c r="A8" s="57">
        <v>170203</v>
      </c>
      <c r="B8" s="57" t="s">
        <v>277</v>
      </c>
      <c r="C8" s="58" t="s">
        <v>55</v>
      </c>
      <c r="D8" s="74">
        <v>1</v>
      </c>
      <c r="E8" s="119">
        <v>16158</v>
      </c>
      <c r="F8" s="119">
        <v>2137</v>
      </c>
      <c r="G8" s="61"/>
      <c r="H8" s="77">
        <v>10</v>
      </c>
      <c r="I8" s="109">
        <v>1402.1</v>
      </c>
      <c r="J8" s="77">
        <v>10</v>
      </c>
      <c r="K8" s="109">
        <v>1615.8</v>
      </c>
      <c r="L8" s="77">
        <v>2</v>
      </c>
      <c r="M8" s="77">
        <v>0</v>
      </c>
      <c r="N8" s="63"/>
      <c r="O8" s="78">
        <v>38.896434634974533</v>
      </c>
      <c r="P8" s="78">
        <v>34.935652173913041</v>
      </c>
      <c r="Q8" s="78">
        <v>45.220588235294116</v>
      </c>
      <c r="R8" s="75">
        <v>50.700934579439256</v>
      </c>
      <c r="S8" s="78">
        <v>15.408403361344538</v>
      </c>
      <c r="T8" s="78">
        <v>20.342237061769616</v>
      </c>
      <c r="U8" s="78">
        <v>20.007352941176471</v>
      </c>
      <c r="V8" s="75">
        <v>23.298969072164947</v>
      </c>
      <c r="W8" s="78">
        <v>34.853658536585364</v>
      </c>
      <c r="X8" s="78">
        <v>18.516483516483518</v>
      </c>
      <c r="Y8" s="78">
        <v>30.822916666666668</v>
      </c>
      <c r="Z8" s="75">
        <v>37.861111111111114</v>
      </c>
      <c r="AA8" s="62"/>
      <c r="AF8" s="58"/>
    </row>
    <row r="9" spans="1:32" s="80" customFormat="1" ht="17.100000000000001" customHeight="1" x14ac:dyDescent="0.25">
      <c r="A9" s="57">
        <v>170204</v>
      </c>
      <c r="B9" s="57" t="s">
        <v>276</v>
      </c>
      <c r="C9" s="58" t="s">
        <v>56</v>
      </c>
      <c r="D9" s="74">
        <v>30</v>
      </c>
      <c r="E9" s="119">
        <v>3918</v>
      </c>
      <c r="F9" s="119">
        <v>262</v>
      </c>
      <c r="G9" s="61"/>
      <c r="H9" s="77">
        <v>7</v>
      </c>
      <c r="I9" s="109">
        <v>522.28571428571433</v>
      </c>
      <c r="J9" s="77">
        <v>6</v>
      </c>
      <c r="K9" s="109">
        <v>653</v>
      </c>
      <c r="L9" s="77">
        <v>0</v>
      </c>
      <c r="M9" s="77">
        <v>1</v>
      </c>
      <c r="N9" s="63"/>
      <c r="O9" s="78">
        <v>22.369897959183675</v>
      </c>
      <c r="P9" s="78">
        <v>22.906417112299465</v>
      </c>
      <c r="Q9" s="78">
        <v>23.365617433414045</v>
      </c>
      <c r="R9" s="75">
        <v>23.480519480519479</v>
      </c>
      <c r="S9" s="78">
        <v>11.150819672131147</v>
      </c>
      <c r="T9" s="78">
        <v>10.297872340425531</v>
      </c>
      <c r="U9" s="78">
        <v>15.856230031948881</v>
      </c>
      <c r="V9" s="75">
        <v>19.996621621621621</v>
      </c>
      <c r="W9" s="78">
        <v>10.076923076923077</v>
      </c>
      <c r="X9" s="78">
        <v>9.9</v>
      </c>
      <c r="Y9" s="78">
        <v>12.083333333333334</v>
      </c>
      <c r="Z9" s="75">
        <v>13.545454545454545</v>
      </c>
      <c r="AA9" s="62"/>
      <c r="AF9" s="58"/>
    </row>
    <row r="10" spans="1:32" s="81" customFormat="1" ht="17.100000000000001" customHeight="1" x14ac:dyDescent="0.25">
      <c r="A10" s="57">
        <v>170205</v>
      </c>
      <c r="B10" s="57" t="s">
        <v>277</v>
      </c>
      <c r="C10" s="58" t="s">
        <v>57</v>
      </c>
      <c r="D10" s="74">
        <v>61</v>
      </c>
      <c r="E10" s="119">
        <v>8851</v>
      </c>
      <c r="F10" s="119">
        <v>836</v>
      </c>
      <c r="G10" s="61"/>
      <c r="H10" s="77">
        <v>12</v>
      </c>
      <c r="I10" s="109">
        <v>667.91666666666663</v>
      </c>
      <c r="J10" s="77">
        <v>11</v>
      </c>
      <c r="K10" s="109">
        <v>804.63636363636363</v>
      </c>
      <c r="L10" s="77">
        <v>0</v>
      </c>
      <c r="M10" s="77">
        <v>1</v>
      </c>
      <c r="N10" s="63"/>
      <c r="O10" s="78">
        <v>23.8843537414966</v>
      </c>
      <c r="P10" s="78">
        <v>24.203571428571429</v>
      </c>
      <c r="Q10" s="78">
        <v>29.675623800383878</v>
      </c>
      <c r="R10" s="75">
        <v>25.998148148148147</v>
      </c>
      <c r="S10" s="78">
        <v>15.310861423220974</v>
      </c>
      <c r="T10" s="78">
        <v>13.338487972508592</v>
      </c>
      <c r="U10" s="78">
        <v>19.245346869712353</v>
      </c>
      <c r="V10" s="75">
        <v>24.51595744680851</v>
      </c>
      <c r="W10" s="165">
        <v>20.3</v>
      </c>
      <c r="X10" s="165">
        <v>18.600000000000001</v>
      </c>
      <c r="Y10" s="165">
        <v>27.4</v>
      </c>
      <c r="Z10" s="163">
        <v>28.6</v>
      </c>
      <c r="AA10" s="62"/>
      <c r="AF10" s="58"/>
    </row>
    <row r="11" spans="1:32" s="80" customFormat="1" ht="17.100000000000001" customHeight="1" x14ac:dyDescent="0.25">
      <c r="A11" s="57">
        <v>170206</v>
      </c>
      <c r="B11" s="57" t="s">
        <v>277</v>
      </c>
      <c r="C11" s="58" t="s">
        <v>58</v>
      </c>
      <c r="D11" s="74">
        <v>1</v>
      </c>
      <c r="E11" s="119">
        <v>16639</v>
      </c>
      <c r="F11" s="119">
        <v>1466</v>
      </c>
      <c r="G11" s="61"/>
      <c r="H11" s="77">
        <v>11</v>
      </c>
      <c r="I11" s="109">
        <v>1379.3636363636363</v>
      </c>
      <c r="J11" s="77">
        <v>11</v>
      </c>
      <c r="K11" s="109">
        <v>1512.6363636363637</v>
      </c>
      <c r="L11" s="77">
        <v>2</v>
      </c>
      <c r="M11" s="77">
        <v>0</v>
      </c>
      <c r="N11" s="63"/>
      <c r="O11" s="78">
        <v>33.459731543624159</v>
      </c>
      <c r="P11" s="78">
        <v>32.381426202321727</v>
      </c>
      <c r="Q11" s="78">
        <v>35.772388059701491</v>
      </c>
      <c r="R11" s="75">
        <v>42.315175097276267</v>
      </c>
      <c r="S11" s="78">
        <v>12.834115805946793</v>
      </c>
      <c r="T11" s="78">
        <v>10.417981072555206</v>
      </c>
      <c r="U11" s="78">
        <v>12.655896607431341</v>
      </c>
      <c r="V11" s="75">
        <v>17.760629921259842</v>
      </c>
      <c r="W11" s="78">
        <v>18.407894736842106</v>
      </c>
      <c r="X11" s="78">
        <v>10.983050847457626</v>
      </c>
      <c r="Y11" s="78">
        <v>16.851063829787233</v>
      </c>
      <c r="Z11" s="75">
        <v>18.868131868131869</v>
      </c>
      <c r="AA11" s="62"/>
      <c r="AF11" s="58"/>
    </row>
    <row r="12" spans="1:32" s="80" customFormat="1" ht="17.100000000000001" customHeight="1" x14ac:dyDescent="0.25">
      <c r="A12" s="57">
        <v>170207</v>
      </c>
      <c r="B12" s="57" t="s">
        <v>277</v>
      </c>
      <c r="C12" s="58" t="s">
        <v>59</v>
      </c>
      <c r="D12" s="74">
        <v>2</v>
      </c>
      <c r="E12" s="119">
        <v>16178</v>
      </c>
      <c r="F12" s="119">
        <v>1818</v>
      </c>
      <c r="G12" s="61"/>
      <c r="H12" s="77">
        <v>11</v>
      </c>
      <c r="I12" s="109">
        <v>1305.4545454545455</v>
      </c>
      <c r="J12" s="77">
        <v>11</v>
      </c>
      <c r="K12" s="109">
        <v>1470.7272727272727</v>
      </c>
      <c r="L12" s="77">
        <v>2</v>
      </c>
      <c r="M12" s="77">
        <v>0</v>
      </c>
      <c r="N12" s="63"/>
      <c r="O12" s="78">
        <v>36.759535655058045</v>
      </c>
      <c r="P12" s="78">
        <v>34.364085667215818</v>
      </c>
      <c r="Q12" s="78">
        <v>41.303643724696357</v>
      </c>
      <c r="R12" s="75">
        <v>41.210810810810813</v>
      </c>
      <c r="S12" s="78">
        <v>12.494453248811411</v>
      </c>
      <c r="T12" s="78">
        <v>9.4082644628099175</v>
      </c>
      <c r="U12" s="78">
        <v>12.657377049180328</v>
      </c>
      <c r="V12" s="75">
        <v>15.99822380106572</v>
      </c>
      <c r="W12" s="78">
        <v>26.798245614035089</v>
      </c>
      <c r="X12" s="78">
        <v>15.850467289719626</v>
      </c>
      <c r="Y12" s="78">
        <v>29.467532467532468</v>
      </c>
      <c r="Z12" s="75">
        <v>32.435643564356432</v>
      </c>
      <c r="AA12" s="62"/>
      <c r="AF12" s="58"/>
    </row>
    <row r="13" spans="1:32" s="80" customFormat="1" ht="17.100000000000001" customHeight="1" x14ac:dyDescent="0.25">
      <c r="A13" s="57">
        <v>170208</v>
      </c>
      <c r="B13" s="57" t="s">
        <v>276</v>
      </c>
      <c r="C13" s="58" t="s">
        <v>60</v>
      </c>
      <c r="D13" s="74">
        <v>74</v>
      </c>
      <c r="E13" s="119">
        <v>7346</v>
      </c>
      <c r="F13" s="119">
        <v>987</v>
      </c>
      <c r="G13" s="61"/>
      <c r="H13" s="77">
        <v>10</v>
      </c>
      <c r="I13" s="109">
        <v>635.9</v>
      </c>
      <c r="J13" s="77">
        <v>8</v>
      </c>
      <c r="K13" s="109">
        <v>918.25</v>
      </c>
      <c r="L13" s="77">
        <v>0</v>
      </c>
      <c r="M13" s="77">
        <v>1</v>
      </c>
      <c r="N13" s="63"/>
      <c r="O13" s="78">
        <v>22.393258426966291</v>
      </c>
      <c r="P13" s="78">
        <v>18.989285714285714</v>
      </c>
      <c r="Q13" s="78">
        <v>18.864726027397261</v>
      </c>
      <c r="R13" s="75">
        <v>25.137450199203187</v>
      </c>
      <c r="S13" s="78">
        <v>8.1515151515151523</v>
      </c>
      <c r="T13" s="78">
        <v>8.0835266821345702</v>
      </c>
      <c r="U13" s="78">
        <v>10.417910447761194</v>
      </c>
      <c r="V13" s="75">
        <v>16.19704433497537</v>
      </c>
      <c r="W13" s="78">
        <v>16.224489795918366</v>
      </c>
      <c r="X13" s="78">
        <v>10.257142857142858</v>
      </c>
      <c r="Y13" s="78">
        <v>15.450980392156863</v>
      </c>
      <c r="Z13" s="75">
        <v>19.641025641025642</v>
      </c>
      <c r="AA13" s="62"/>
      <c r="AF13" s="58"/>
    </row>
    <row r="14" spans="1:32" s="80" customFormat="1" ht="17.100000000000001" customHeight="1" x14ac:dyDescent="0.25">
      <c r="A14" s="57">
        <v>170209</v>
      </c>
      <c r="B14" s="57" t="s">
        <v>276</v>
      </c>
      <c r="C14" s="58" t="s">
        <v>61</v>
      </c>
      <c r="D14" s="74">
        <v>77</v>
      </c>
      <c r="E14" s="119">
        <v>11479</v>
      </c>
      <c r="F14" s="119">
        <v>1710</v>
      </c>
      <c r="G14" s="61"/>
      <c r="H14" s="77">
        <v>15</v>
      </c>
      <c r="I14" s="109">
        <v>651.26666666666665</v>
      </c>
      <c r="J14" s="77">
        <v>10</v>
      </c>
      <c r="K14" s="109">
        <v>1147.9000000000001</v>
      </c>
      <c r="L14" s="77">
        <v>0</v>
      </c>
      <c r="M14" s="77">
        <v>2</v>
      </c>
      <c r="N14" s="63"/>
      <c r="O14" s="78">
        <v>22.791921664626685</v>
      </c>
      <c r="P14" s="78">
        <v>23.433098591549296</v>
      </c>
      <c r="Q14" s="78">
        <v>21.760403530895335</v>
      </c>
      <c r="R14" s="75">
        <v>29.432214765100671</v>
      </c>
      <c r="S14" s="78">
        <v>10.02851711026616</v>
      </c>
      <c r="T14" s="78">
        <v>9.5381750465549349</v>
      </c>
      <c r="U14" s="78">
        <v>14.884688090737241</v>
      </c>
      <c r="V14" s="75">
        <v>21.107505070993916</v>
      </c>
      <c r="W14" s="78">
        <v>14.926315789473684</v>
      </c>
      <c r="X14" s="78">
        <v>10.175257731958762</v>
      </c>
      <c r="Y14" s="78">
        <v>19.555555555555557</v>
      </c>
      <c r="Z14" s="75">
        <v>19.326086956521738</v>
      </c>
      <c r="AA14" s="62"/>
      <c r="AF14" s="58"/>
    </row>
    <row r="15" spans="1:32" s="80" customFormat="1" ht="17.100000000000001" customHeight="1" x14ac:dyDescent="0.25">
      <c r="A15" s="57">
        <v>170210</v>
      </c>
      <c r="B15" s="57" t="s">
        <v>276</v>
      </c>
      <c r="C15" s="58" t="s">
        <v>62</v>
      </c>
      <c r="D15" s="74">
        <v>5</v>
      </c>
      <c r="E15" s="119">
        <v>1815</v>
      </c>
      <c r="F15" s="119">
        <v>217</v>
      </c>
      <c r="G15" s="61"/>
      <c r="H15" s="77">
        <v>4</v>
      </c>
      <c r="I15" s="109">
        <v>399.5</v>
      </c>
      <c r="J15" s="77">
        <v>2</v>
      </c>
      <c r="K15" s="109">
        <v>907.5</v>
      </c>
      <c r="L15" s="77">
        <v>0</v>
      </c>
      <c r="M15" s="77">
        <v>0</v>
      </c>
      <c r="N15" s="63"/>
      <c r="O15" s="78">
        <v>19.717821782178216</v>
      </c>
      <c r="P15" s="78">
        <v>20.536723163841806</v>
      </c>
      <c r="Q15" s="78">
        <v>23.817567567567568</v>
      </c>
      <c r="R15" s="75">
        <v>26.927536231884059</v>
      </c>
      <c r="S15" s="78">
        <v>11.252252252252251</v>
      </c>
      <c r="T15" s="78">
        <v>11.684210526315789</v>
      </c>
      <c r="U15" s="78">
        <v>16.707865168539325</v>
      </c>
      <c r="V15" s="75">
        <v>15.801980198019802</v>
      </c>
      <c r="W15" s="78">
        <v>0</v>
      </c>
      <c r="X15" s="78">
        <v>0</v>
      </c>
      <c r="Y15" s="78">
        <v>0</v>
      </c>
      <c r="Z15" s="75">
        <v>0</v>
      </c>
      <c r="AA15" s="62"/>
      <c r="AF15" s="58"/>
    </row>
    <row r="16" spans="1:32" s="80" customFormat="1" ht="17.100000000000001" customHeight="1" x14ac:dyDescent="0.25">
      <c r="A16" s="57">
        <v>170211</v>
      </c>
      <c r="B16" s="57" t="s">
        <v>276</v>
      </c>
      <c r="C16" s="58" t="s">
        <v>63</v>
      </c>
      <c r="D16" s="74">
        <v>10</v>
      </c>
      <c r="E16" s="119">
        <v>2690</v>
      </c>
      <c r="F16" s="119">
        <v>227</v>
      </c>
      <c r="G16" s="61"/>
      <c r="H16" s="77">
        <v>6</v>
      </c>
      <c r="I16" s="109">
        <v>410.5</v>
      </c>
      <c r="J16" s="77">
        <v>4</v>
      </c>
      <c r="K16" s="109">
        <v>672.5</v>
      </c>
      <c r="L16" s="77">
        <v>0</v>
      </c>
      <c r="M16" s="77">
        <v>1</v>
      </c>
      <c r="N16" s="63"/>
      <c r="O16" s="78">
        <v>17.670103092783506</v>
      </c>
      <c r="P16" s="78">
        <v>16.15702479338843</v>
      </c>
      <c r="Q16" s="78">
        <v>28.129411764705882</v>
      </c>
      <c r="R16" s="75">
        <v>24.67</v>
      </c>
      <c r="S16" s="78">
        <v>10.816901408450704</v>
      </c>
      <c r="T16" s="78">
        <v>7.5682819383259909</v>
      </c>
      <c r="U16" s="78">
        <v>14.022222222222222</v>
      </c>
      <c r="V16" s="75">
        <v>18.980861244019138</v>
      </c>
      <c r="W16" s="78">
        <v>11.636363636363637</v>
      </c>
      <c r="X16" s="78">
        <v>6.4615384615384617</v>
      </c>
      <c r="Y16" s="78">
        <v>15</v>
      </c>
      <c r="Z16" s="75">
        <v>11</v>
      </c>
      <c r="AA16" s="62"/>
      <c r="AF16" s="58"/>
    </row>
    <row r="17" spans="1:32" s="80" customFormat="1" ht="17.100000000000001" customHeight="1" x14ac:dyDescent="0.25">
      <c r="A17" s="57">
        <v>170212</v>
      </c>
      <c r="B17" s="57" t="s">
        <v>277</v>
      </c>
      <c r="C17" s="58" t="s">
        <v>64</v>
      </c>
      <c r="D17" s="74">
        <v>1</v>
      </c>
      <c r="E17" s="119">
        <v>15286</v>
      </c>
      <c r="F17" s="119">
        <v>1548</v>
      </c>
      <c r="G17" s="61"/>
      <c r="H17" s="77">
        <v>10</v>
      </c>
      <c r="I17" s="109">
        <v>1373.8</v>
      </c>
      <c r="J17" s="77">
        <v>11</v>
      </c>
      <c r="K17" s="109">
        <v>1389.6363636363637</v>
      </c>
      <c r="L17" s="77">
        <v>2</v>
      </c>
      <c r="M17" s="77">
        <v>0</v>
      </c>
      <c r="N17" s="63"/>
      <c r="O17" s="78">
        <v>41.011583011583014</v>
      </c>
      <c r="P17" s="78">
        <v>42.188139059304703</v>
      </c>
      <c r="Q17" s="78">
        <v>46.229213483146069</v>
      </c>
      <c r="R17" s="75">
        <v>49.002008032128515</v>
      </c>
      <c r="S17" s="78">
        <v>14.511210762331839</v>
      </c>
      <c r="T17" s="78">
        <v>15.435658914728682</v>
      </c>
      <c r="U17" s="78">
        <v>20.616013071895424</v>
      </c>
      <c r="V17" s="75">
        <v>24.888529886914377</v>
      </c>
      <c r="W17" s="78">
        <v>22.071428571428573</v>
      </c>
      <c r="X17" s="78">
        <v>14.163934426229508</v>
      </c>
      <c r="Y17" s="78">
        <v>25.326086956521738</v>
      </c>
      <c r="Z17" s="75">
        <v>25.27927927927928</v>
      </c>
      <c r="AA17" s="62"/>
      <c r="AF17" s="58"/>
    </row>
    <row r="18" spans="1:32" s="80" customFormat="1" ht="17.100000000000001" customHeight="1" x14ac:dyDescent="0.25">
      <c r="A18" s="57">
        <v>170213</v>
      </c>
      <c r="B18" s="57" t="s">
        <v>277</v>
      </c>
      <c r="C18" s="58" t="s">
        <v>65</v>
      </c>
      <c r="D18" s="74">
        <v>1</v>
      </c>
      <c r="E18" s="119">
        <v>15724</v>
      </c>
      <c r="F18" s="119">
        <v>1749</v>
      </c>
      <c r="G18" s="61"/>
      <c r="H18" s="77">
        <v>10</v>
      </c>
      <c r="I18" s="109">
        <v>1397.5</v>
      </c>
      <c r="J18" s="77">
        <v>10</v>
      </c>
      <c r="K18" s="109">
        <v>1572.4</v>
      </c>
      <c r="L18" s="77">
        <v>2</v>
      </c>
      <c r="M18" s="77">
        <v>0</v>
      </c>
      <c r="N18" s="63"/>
      <c r="O18" s="78">
        <v>38.241071428571431</v>
      </c>
      <c r="P18" s="78">
        <v>33.036666666666669</v>
      </c>
      <c r="Q18" s="78">
        <v>39.958083832335326</v>
      </c>
      <c r="R18" s="75">
        <v>43.780769230769231</v>
      </c>
      <c r="S18" s="78">
        <v>14.49597423510467</v>
      </c>
      <c r="T18" s="78">
        <v>17.974874371859297</v>
      </c>
      <c r="U18" s="78">
        <v>12.923076923076923</v>
      </c>
      <c r="V18" s="75">
        <v>16.398245614035087</v>
      </c>
      <c r="W18" s="78">
        <v>22.535087719298247</v>
      </c>
      <c r="X18" s="78">
        <v>14.473214285714286</v>
      </c>
      <c r="Y18" s="78">
        <v>27.160493827160494</v>
      </c>
      <c r="Z18" s="75">
        <v>26.454545454545453</v>
      </c>
      <c r="AA18" s="62"/>
      <c r="AF18" s="58"/>
    </row>
    <row r="19" spans="1:32" s="80" customFormat="1" ht="17.100000000000001" customHeight="1" x14ac:dyDescent="0.25">
      <c r="A19" s="57">
        <v>170214</v>
      </c>
      <c r="B19" s="57" t="s">
        <v>277</v>
      </c>
      <c r="C19" s="58" t="s">
        <v>66</v>
      </c>
      <c r="D19" s="74">
        <v>1</v>
      </c>
      <c r="E19" s="119">
        <v>16686</v>
      </c>
      <c r="F19" s="119">
        <v>1672</v>
      </c>
      <c r="G19" s="61"/>
      <c r="H19" s="77">
        <v>10</v>
      </c>
      <c r="I19" s="109">
        <v>1501.4</v>
      </c>
      <c r="J19" s="77">
        <v>11</v>
      </c>
      <c r="K19" s="109">
        <v>1516.909090909091</v>
      </c>
      <c r="L19" s="77">
        <v>2</v>
      </c>
      <c r="M19" s="77">
        <v>0</v>
      </c>
      <c r="N19" s="63"/>
      <c r="O19" s="78">
        <v>39.701298701298704</v>
      </c>
      <c r="P19" s="78">
        <v>37.216117216117219</v>
      </c>
      <c r="Q19" s="78">
        <v>41.30167597765363</v>
      </c>
      <c r="R19" s="75">
        <v>47.270018621973932</v>
      </c>
      <c r="S19" s="78">
        <v>13.168970814132104</v>
      </c>
      <c r="T19" s="78">
        <v>10.172084130019121</v>
      </c>
      <c r="U19" s="78">
        <v>12.919925512104284</v>
      </c>
      <c r="V19" s="75">
        <v>17.586490939044481</v>
      </c>
      <c r="W19" s="78">
        <v>20.966101694915253</v>
      </c>
      <c r="X19" s="78">
        <v>20.367647058823529</v>
      </c>
      <c r="Y19" s="78">
        <v>21.603960396039604</v>
      </c>
      <c r="Z19" s="75">
        <v>25.009009009009009</v>
      </c>
      <c r="AA19" s="62"/>
      <c r="AF19" s="58"/>
    </row>
    <row r="20" spans="1:32" s="80" customFormat="1" ht="17.100000000000001" customHeight="1" x14ac:dyDescent="0.25">
      <c r="A20" s="57">
        <v>170215</v>
      </c>
      <c r="B20" s="57" t="s">
        <v>276</v>
      </c>
      <c r="C20" s="58" t="s">
        <v>67</v>
      </c>
      <c r="D20" s="74">
        <v>11</v>
      </c>
      <c r="E20" s="119">
        <v>1345</v>
      </c>
      <c r="F20" s="119">
        <v>99</v>
      </c>
      <c r="G20" s="61"/>
      <c r="H20" s="77">
        <v>4</v>
      </c>
      <c r="I20" s="109">
        <v>311.5</v>
      </c>
      <c r="J20" s="77">
        <v>2</v>
      </c>
      <c r="K20" s="109">
        <v>672.5</v>
      </c>
      <c r="L20" s="77">
        <v>0</v>
      </c>
      <c r="M20" s="77">
        <v>1</v>
      </c>
      <c r="N20" s="63"/>
      <c r="O20" s="78">
        <v>18.913043478260871</v>
      </c>
      <c r="P20" s="78">
        <v>14.23936170212766</v>
      </c>
      <c r="Q20" s="78">
        <v>24.655737704918032</v>
      </c>
      <c r="R20" s="75">
        <v>19.993464052287582</v>
      </c>
      <c r="S20" s="78">
        <v>8.1515151515151523</v>
      </c>
      <c r="T20" s="78">
        <v>5.8521739130434787</v>
      </c>
      <c r="U20" s="78">
        <v>12.681818181818182</v>
      </c>
      <c r="V20" s="75">
        <v>17.327586206896552</v>
      </c>
      <c r="W20" s="78">
        <v>6.8</v>
      </c>
      <c r="X20" s="78">
        <v>5.5</v>
      </c>
      <c r="Y20" s="78">
        <v>9.3333333333333339</v>
      </c>
      <c r="Z20" s="75">
        <v>7.666666666666667</v>
      </c>
      <c r="AA20" s="62"/>
      <c r="AF20" s="58"/>
    </row>
    <row r="21" spans="1:32" s="80" customFormat="1" ht="17.100000000000001" customHeight="1" x14ac:dyDescent="0.25">
      <c r="A21" s="57">
        <v>170216</v>
      </c>
      <c r="B21" s="57" t="s">
        <v>276</v>
      </c>
      <c r="C21" s="58" t="s">
        <v>68</v>
      </c>
      <c r="D21" s="74">
        <v>49</v>
      </c>
      <c r="E21" s="119">
        <v>6086</v>
      </c>
      <c r="F21" s="119">
        <v>452</v>
      </c>
      <c r="G21" s="61"/>
      <c r="H21" s="77">
        <v>13</v>
      </c>
      <c r="I21" s="109">
        <v>433.38461538461536</v>
      </c>
      <c r="J21" s="77">
        <v>10</v>
      </c>
      <c r="K21" s="109">
        <v>608.6</v>
      </c>
      <c r="L21" s="77">
        <v>0</v>
      </c>
      <c r="M21" s="77">
        <v>1</v>
      </c>
      <c r="N21" s="63"/>
      <c r="O21" s="78">
        <v>22.895798319327731</v>
      </c>
      <c r="P21" s="78">
        <v>20.074923547400612</v>
      </c>
      <c r="Q21" s="78">
        <v>28.965738758029978</v>
      </c>
      <c r="R21" s="75">
        <v>26.170498084291189</v>
      </c>
      <c r="S21" s="78">
        <v>10.348571428571429</v>
      </c>
      <c r="T21" s="78">
        <v>10.037735849056604</v>
      </c>
      <c r="U21" s="78">
        <v>17.224181360201513</v>
      </c>
      <c r="V21" s="75">
        <v>20.151187904967603</v>
      </c>
      <c r="W21" s="78">
        <v>12.227272727272727</v>
      </c>
      <c r="X21" s="78">
        <v>13.434782608695652</v>
      </c>
      <c r="Y21" s="78">
        <v>18.470588235294116</v>
      </c>
      <c r="Z21" s="75">
        <v>14.631578947368421</v>
      </c>
      <c r="AA21" s="62"/>
      <c r="AF21" s="58"/>
    </row>
    <row r="22" spans="1:32" s="80" customFormat="1" ht="17.100000000000001" customHeight="1" x14ac:dyDescent="0.25">
      <c r="A22" s="57">
        <v>170217</v>
      </c>
      <c r="B22" s="57" t="s">
        <v>277</v>
      </c>
      <c r="C22" s="58" t="s">
        <v>69</v>
      </c>
      <c r="D22" s="74">
        <v>1</v>
      </c>
      <c r="E22" s="119">
        <v>17078</v>
      </c>
      <c r="F22" s="119">
        <v>1764</v>
      </c>
      <c r="G22" s="61"/>
      <c r="H22" s="77">
        <v>11</v>
      </c>
      <c r="I22" s="109">
        <v>1392.1818181818182</v>
      </c>
      <c r="J22" s="77">
        <v>12</v>
      </c>
      <c r="K22" s="109">
        <v>1423.1666666666667</v>
      </c>
      <c r="L22" s="77">
        <v>2</v>
      </c>
      <c r="M22" s="77">
        <v>0</v>
      </c>
      <c r="N22" s="63"/>
      <c r="O22" s="78">
        <v>38.611987381703472</v>
      </c>
      <c r="P22" s="78">
        <v>37.194570135746609</v>
      </c>
      <c r="Q22" s="78">
        <v>44.538175046554933</v>
      </c>
      <c r="R22" s="75">
        <v>46.568359375</v>
      </c>
      <c r="S22" s="78">
        <v>14.004109589041096</v>
      </c>
      <c r="T22" s="78">
        <v>19.825035561877666</v>
      </c>
      <c r="U22" s="78">
        <v>23.01244167962675</v>
      </c>
      <c r="V22" s="75">
        <v>26.736517719568567</v>
      </c>
      <c r="W22" s="78">
        <v>23.935779816513762</v>
      </c>
      <c r="X22" s="78">
        <v>16.491803278688526</v>
      </c>
      <c r="Y22" s="78">
        <v>22.84090909090909</v>
      </c>
      <c r="Z22" s="75">
        <v>26.565217391304348</v>
      </c>
      <c r="AA22" s="62"/>
      <c r="AF22" s="58"/>
    </row>
    <row r="23" spans="1:32" s="80" customFormat="1" ht="17.100000000000001" customHeight="1" x14ac:dyDescent="0.25">
      <c r="A23" s="57">
        <v>170218</v>
      </c>
      <c r="B23" s="57" t="s">
        <v>277</v>
      </c>
      <c r="C23" s="58" t="s">
        <v>70</v>
      </c>
      <c r="D23" s="74">
        <v>1</v>
      </c>
      <c r="E23" s="119">
        <v>14868</v>
      </c>
      <c r="F23" s="119">
        <v>2253</v>
      </c>
      <c r="G23" s="61"/>
      <c r="H23" s="77">
        <v>9</v>
      </c>
      <c r="I23" s="109">
        <v>1401.6666666666667</v>
      </c>
      <c r="J23" s="77">
        <v>10</v>
      </c>
      <c r="K23" s="109">
        <v>1486.8</v>
      </c>
      <c r="L23" s="77">
        <v>2</v>
      </c>
      <c r="M23" s="77">
        <v>0</v>
      </c>
      <c r="N23" s="63"/>
      <c r="O23" s="78">
        <v>35.526819923371647</v>
      </c>
      <c r="P23" s="78">
        <v>34.211350293542075</v>
      </c>
      <c r="Q23" s="78">
        <v>41.811791383219955</v>
      </c>
      <c r="R23" s="75">
        <v>47.786492374727672</v>
      </c>
      <c r="S23" s="78">
        <v>13.770547945205479</v>
      </c>
      <c r="T23" s="78">
        <v>13.198542805100182</v>
      </c>
      <c r="U23" s="78">
        <v>14.247654784240151</v>
      </c>
      <c r="V23" s="75">
        <v>14.123595505617978</v>
      </c>
      <c r="W23" s="78">
        <v>23.606837606837608</v>
      </c>
      <c r="X23" s="78">
        <v>16.881355932203391</v>
      </c>
      <c r="Y23" s="78">
        <v>26.653061224489797</v>
      </c>
      <c r="Z23" s="75">
        <v>27.85</v>
      </c>
      <c r="AA23" s="62"/>
      <c r="AF23" s="58"/>
    </row>
    <row r="24" spans="1:32" s="80" customFormat="1" ht="17.100000000000001" customHeight="1" x14ac:dyDescent="0.25">
      <c r="A24" s="57">
        <v>170219</v>
      </c>
      <c r="B24" s="57" t="s">
        <v>276</v>
      </c>
      <c r="C24" s="58" t="s">
        <v>71</v>
      </c>
      <c r="D24" s="74">
        <v>4</v>
      </c>
      <c r="E24" s="119">
        <v>6753</v>
      </c>
      <c r="F24" s="119">
        <v>727</v>
      </c>
      <c r="G24" s="61"/>
      <c r="H24" s="77">
        <v>7</v>
      </c>
      <c r="I24" s="109">
        <v>860.85714285714289</v>
      </c>
      <c r="J24" s="77">
        <v>8</v>
      </c>
      <c r="K24" s="109">
        <v>844.125</v>
      </c>
      <c r="L24" s="77">
        <v>0</v>
      </c>
      <c r="M24" s="77">
        <v>1</v>
      </c>
      <c r="N24" s="63"/>
      <c r="O24" s="78">
        <v>36.052959501557631</v>
      </c>
      <c r="P24" s="78">
        <v>29.212034383954155</v>
      </c>
      <c r="Q24" s="78">
        <v>38.949832775919731</v>
      </c>
      <c r="R24" s="75">
        <v>40.8130081300813</v>
      </c>
      <c r="S24" s="78">
        <v>14.63496143958869</v>
      </c>
      <c r="T24" s="78">
        <v>12.582474226804123</v>
      </c>
      <c r="U24" s="78">
        <v>17.139275766016713</v>
      </c>
      <c r="V24" s="75">
        <v>19.717142857142857</v>
      </c>
      <c r="W24" s="78">
        <v>19.222222222222221</v>
      </c>
      <c r="X24" s="78">
        <v>14.788461538461538</v>
      </c>
      <c r="Y24" s="78">
        <v>18.666666666666668</v>
      </c>
      <c r="Z24" s="75">
        <v>21.44736842105263</v>
      </c>
      <c r="AA24" s="62"/>
      <c r="AF24" s="58"/>
    </row>
    <row r="25" spans="1:32" s="80" customFormat="1" ht="17.100000000000001" customHeight="1" x14ac:dyDescent="0.25">
      <c r="A25" s="57">
        <v>170220</v>
      </c>
      <c r="B25" s="57" t="s">
        <v>276</v>
      </c>
      <c r="C25" s="58" t="s">
        <v>72</v>
      </c>
      <c r="D25" s="74">
        <v>23</v>
      </c>
      <c r="E25" s="119">
        <v>2835</v>
      </c>
      <c r="F25" s="119">
        <v>176</v>
      </c>
      <c r="G25" s="61"/>
      <c r="H25" s="77">
        <v>7</v>
      </c>
      <c r="I25" s="109">
        <v>379.85714285714283</v>
      </c>
      <c r="J25" s="77">
        <v>5</v>
      </c>
      <c r="K25" s="109">
        <v>567</v>
      </c>
      <c r="L25" s="77">
        <v>0</v>
      </c>
      <c r="M25" s="77">
        <v>1</v>
      </c>
      <c r="N25" s="63"/>
      <c r="O25" s="78">
        <v>20.642487046632123</v>
      </c>
      <c r="P25" s="78">
        <v>18.946153846153845</v>
      </c>
      <c r="Q25" s="78">
        <v>24.525073746312685</v>
      </c>
      <c r="R25" s="75">
        <v>25.382636655948552</v>
      </c>
      <c r="S25" s="78">
        <v>11.067164179104477</v>
      </c>
      <c r="T25" s="78">
        <v>9.074204946996467</v>
      </c>
      <c r="U25" s="78">
        <v>14.109540636042404</v>
      </c>
      <c r="V25" s="75">
        <v>16.204379562043794</v>
      </c>
      <c r="W25" s="78">
        <v>7.083333333333333</v>
      </c>
      <c r="X25" s="78">
        <v>4.9000000000000004</v>
      </c>
      <c r="Y25" s="78">
        <v>7.1538461538461542</v>
      </c>
      <c r="Z25" s="75">
        <v>6.55</v>
      </c>
      <c r="AA25" s="62"/>
      <c r="AF25" s="58"/>
    </row>
    <row r="26" spans="1:32" s="80" customFormat="1" ht="17.100000000000001" customHeight="1" x14ac:dyDescent="0.25">
      <c r="A26" s="57">
        <v>170221</v>
      </c>
      <c r="B26" s="57" t="s">
        <v>277</v>
      </c>
      <c r="C26" s="58" t="s">
        <v>73</v>
      </c>
      <c r="D26" s="74">
        <v>12</v>
      </c>
      <c r="E26" s="119">
        <v>18510</v>
      </c>
      <c r="F26" s="119">
        <v>1871</v>
      </c>
      <c r="G26" s="61"/>
      <c r="H26" s="77">
        <v>13</v>
      </c>
      <c r="I26" s="109">
        <v>1279.9230769230769</v>
      </c>
      <c r="J26" s="77">
        <v>13</v>
      </c>
      <c r="K26" s="109">
        <v>1423.8461538461538</v>
      </c>
      <c r="L26" s="77">
        <v>2</v>
      </c>
      <c r="M26" s="77">
        <v>0</v>
      </c>
      <c r="N26" s="63"/>
      <c r="O26" s="78">
        <v>38.726872246696033</v>
      </c>
      <c r="P26" s="78">
        <v>33.912466843501328</v>
      </c>
      <c r="Q26" s="78">
        <v>45.70967741935484</v>
      </c>
      <c r="R26" s="75">
        <v>47.146964856230035</v>
      </c>
      <c r="S26" s="78">
        <v>14.731931668856767</v>
      </c>
      <c r="T26" s="78">
        <v>13.590561224489797</v>
      </c>
      <c r="U26" s="78">
        <v>16.833568406205924</v>
      </c>
      <c r="V26" s="75">
        <v>16.852777777777778</v>
      </c>
      <c r="W26" s="78">
        <v>30.726315789473684</v>
      </c>
      <c r="X26" s="78">
        <v>23.656862745098039</v>
      </c>
      <c r="Y26" s="78">
        <v>35.182795698924728</v>
      </c>
      <c r="Z26" s="75">
        <v>33.214953271028037</v>
      </c>
      <c r="AA26" s="62"/>
      <c r="AF26" s="58"/>
    </row>
    <row r="27" spans="1:32" s="80" customFormat="1" ht="17.100000000000001" customHeight="1" x14ac:dyDescent="0.25">
      <c r="A27" s="57">
        <v>170222</v>
      </c>
      <c r="B27" s="57" t="s">
        <v>277</v>
      </c>
      <c r="C27" s="58" t="s">
        <v>74</v>
      </c>
      <c r="D27" s="74">
        <v>1</v>
      </c>
      <c r="E27" s="119">
        <v>19186</v>
      </c>
      <c r="F27" s="119">
        <v>2696</v>
      </c>
      <c r="G27" s="61"/>
      <c r="H27" s="77">
        <v>12</v>
      </c>
      <c r="I27" s="109">
        <v>1374.1666666666667</v>
      </c>
      <c r="J27" s="77">
        <v>13</v>
      </c>
      <c r="K27" s="109">
        <v>1475.8461538461538</v>
      </c>
      <c r="L27" s="77">
        <v>3</v>
      </c>
      <c r="M27" s="77">
        <v>0</v>
      </c>
      <c r="N27" s="63"/>
      <c r="O27" s="78">
        <v>38.193409742120345</v>
      </c>
      <c r="P27" s="78">
        <v>35.337535014005603</v>
      </c>
      <c r="Q27" s="78">
        <v>48.20469798657718</v>
      </c>
      <c r="R27" s="75">
        <v>49.723370429252782</v>
      </c>
      <c r="S27" s="78">
        <v>12.360054347826088</v>
      </c>
      <c r="T27" s="78">
        <v>6.6581875993640702</v>
      </c>
      <c r="U27" s="78">
        <v>11.349514563106796</v>
      </c>
      <c r="V27" s="75">
        <v>14.408736349453978</v>
      </c>
      <c r="W27" s="78">
        <v>25.285714285714285</v>
      </c>
      <c r="X27" s="78">
        <v>16.261904761904763</v>
      </c>
      <c r="Y27" s="78">
        <v>33.560283687943262</v>
      </c>
      <c r="Z27" s="75">
        <v>34.671328671328673</v>
      </c>
      <c r="AA27" s="62"/>
      <c r="AF27" s="58"/>
    </row>
    <row r="28" spans="1:32" s="80" customFormat="1" ht="17.100000000000001" customHeight="1" x14ac:dyDescent="0.25">
      <c r="A28" s="57">
        <v>170223</v>
      </c>
      <c r="B28" s="57" t="s">
        <v>276</v>
      </c>
      <c r="C28" s="58" t="s">
        <v>75</v>
      </c>
      <c r="D28" s="74">
        <v>24</v>
      </c>
      <c r="E28" s="119">
        <v>1934</v>
      </c>
      <c r="F28" s="119">
        <v>105</v>
      </c>
      <c r="G28" s="61"/>
      <c r="H28" s="77">
        <v>5</v>
      </c>
      <c r="I28" s="109">
        <v>365.8</v>
      </c>
      <c r="J28" s="77">
        <v>4</v>
      </c>
      <c r="K28" s="109">
        <v>483.5</v>
      </c>
      <c r="L28" s="77">
        <v>0</v>
      </c>
      <c r="M28" s="77">
        <v>1</v>
      </c>
      <c r="N28" s="63"/>
      <c r="O28" s="78">
        <v>20.175965665236053</v>
      </c>
      <c r="P28" s="78">
        <v>16.273722627737225</v>
      </c>
      <c r="Q28" s="78">
        <v>26.077348066298342</v>
      </c>
      <c r="R28" s="75">
        <v>24.831395348837209</v>
      </c>
      <c r="S28" s="78">
        <v>6.2105263157894735</v>
      </c>
      <c r="T28" s="78">
        <v>6.2274678111587987</v>
      </c>
      <c r="U28" s="78">
        <v>11.084656084656086</v>
      </c>
      <c r="V28" s="75">
        <v>14.802030456852792</v>
      </c>
      <c r="W28" s="78">
        <v>3.6363636363636362</v>
      </c>
      <c r="X28" s="78">
        <v>4.0909090909090908</v>
      </c>
      <c r="Y28" s="78">
        <v>4.7142857142857144</v>
      </c>
      <c r="Z28" s="75">
        <v>6.4444444444444446</v>
      </c>
      <c r="AA28" s="62"/>
      <c r="AF28" s="58"/>
    </row>
    <row r="29" spans="1:32" s="80" customFormat="1" ht="17.100000000000001" customHeight="1" x14ac:dyDescent="0.25">
      <c r="A29" s="57">
        <v>170224</v>
      </c>
      <c r="B29" s="57" t="s">
        <v>276</v>
      </c>
      <c r="C29" s="58" t="s">
        <v>76</v>
      </c>
      <c r="D29" s="74">
        <v>6</v>
      </c>
      <c r="E29" s="119">
        <v>3199</v>
      </c>
      <c r="F29" s="119">
        <v>250</v>
      </c>
      <c r="G29" s="61"/>
      <c r="H29" s="77">
        <v>7</v>
      </c>
      <c r="I29" s="109">
        <v>421.28571428571428</v>
      </c>
      <c r="J29" s="77">
        <v>5</v>
      </c>
      <c r="K29" s="109">
        <v>639.79999999999995</v>
      </c>
      <c r="L29" s="77">
        <v>0</v>
      </c>
      <c r="M29" s="77">
        <v>1</v>
      </c>
      <c r="N29" s="63"/>
      <c r="O29" s="78">
        <v>19.017182130584192</v>
      </c>
      <c r="P29" s="78">
        <v>18.901360544217688</v>
      </c>
      <c r="Q29" s="78">
        <v>26.878472222222221</v>
      </c>
      <c r="R29" s="75">
        <v>24.462962962962962</v>
      </c>
      <c r="S29" s="78">
        <v>10.475285171102662</v>
      </c>
      <c r="T29" s="78">
        <v>11.111940298507463</v>
      </c>
      <c r="U29" s="78">
        <v>11.276978417266188</v>
      </c>
      <c r="V29" s="75">
        <v>14.778688524590164</v>
      </c>
      <c r="W29" s="78">
        <v>11.333333333333334</v>
      </c>
      <c r="X29" s="78">
        <v>10.23076923076923</v>
      </c>
      <c r="Y29" s="78">
        <v>18.5</v>
      </c>
      <c r="Z29" s="75">
        <v>16.636363636363637</v>
      </c>
      <c r="AA29" s="62"/>
      <c r="AF29" s="58"/>
    </row>
    <row r="30" spans="1:32" s="80" customFormat="1" ht="17.100000000000001" customHeight="1" x14ac:dyDescent="0.25">
      <c r="A30" s="57">
        <v>170225</v>
      </c>
      <c r="B30" s="57" t="s">
        <v>276</v>
      </c>
      <c r="C30" s="58" t="s">
        <v>77</v>
      </c>
      <c r="D30" s="74">
        <v>28</v>
      </c>
      <c r="E30" s="119">
        <v>5622</v>
      </c>
      <c r="F30" s="119">
        <v>493</v>
      </c>
      <c r="G30" s="61"/>
      <c r="H30" s="77">
        <v>10</v>
      </c>
      <c r="I30" s="109">
        <v>512.9</v>
      </c>
      <c r="J30" s="77">
        <v>8</v>
      </c>
      <c r="K30" s="109">
        <v>702.75</v>
      </c>
      <c r="L30" s="77">
        <v>0</v>
      </c>
      <c r="M30" s="77">
        <v>1</v>
      </c>
      <c r="N30" s="63"/>
      <c r="O30" s="78">
        <v>26.264317180616739</v>
      </c>
      <c r="P30" s="78">
        <v>16.72043010752688</v>
      </c>
      <c r="Q30" s="78">
        <v>25.780645161290323</v>
      </c>
      <c r="R30" s="75">
        <v>26.473039215686274</v>
      </c>
      <c r="S30" s="78">
        <v>10.011709601873536</v>
      </c>
      <c r="T30" s="78">
        <v>8.650753768844222</v>
      </c>
      <c r="U30" s="78">
        <v>11.343963553530752</v>
      </c>
      <c r="V30" s="75">
        <v>18.645476772616139</v>
      </c>
      <c r="W30" s="78">
        <v>15.590909090909092</v>
      </c>
      <c r="X30" s="78">
        <v>11.791666666666666</v>
      </c>
      <c r="Y30" s="78">
        <v>20.888888888888889</v>
      </c>
      <c r="Z30" s="75">
        <v>15.863636363636363</v>
      </c>
      <c r="AA30" s="62"/>
      <c r="AF30" s="58"/>
    </row>
    <row r="31" spans="1:32" s="80" customFormat="1" ht="17.100000000000001" customHeight="1" x14ac:dyDescent="0.25">
      <c r="A31" s="57">
        <v>170226</v>
      </c>
      <c r="B31" s="57" t="s">
        <v>276</v>
      </c>
      <c r="C31" s="58" t="s">
        <v>78</v>
      </c>
      <c r="D31" s="74">
        <v>36</v>
      </c>
      <c r="E31" s="119">
        <v>3283</v>
      </c>
      <c r="F31" s="119">
        <v>256</v>
      </c>
      <c r="G31" s="61"/>
      <c r="H31" s="77">
        <v>7</v>
      </c>
      <c r="I31" s="109">
        <v>432.42857142857144</v>
      </c>
      <c r="J31" s="77">
        <v>5</v>
      </c>
      <c r="K31" s="109">
        <v>656.6</v>
      </c>
      <c r="L31" s="77">
        <v>0</v>
      </c>
      <c r="M31" s="77">
        <v>1</v>
      </c>
      <c r="N31" s="63"/>
      <c r="O31" s="78">
        <v>23.659574468085108</v>
      </c>
      <c r="P31" s="78">
        <v>22.691358024691358</v>
      </c>
      <c r="Q31" s="78">
        <v>24.6144578313253</v>
      </c>
      <c r="R31" s="75">
        <v>25.548387096774192</v>
      </c>
      <c r="S31" s="78">
        <v>12.340909090909092</v>
      </c>
      <c r="T31" s="78">
        <v>10.518248175182482</v>
      </c>
      <c r="U31" s="78">
        <v>14.128676470588236</v>
      </c>
      <c r="V31" s="75">
        <v>17.045833333333334</v>
      </c>
      <c r="W31" s="78">
        <v>12.166666666666666</v>
      </c>
      <c r="X31" s="78">
        <v>10.5</v>
      </c>
      <c r="Y31" s="78">
        <v>22.333333333333332</v>
      </c>
      <c r="Z31" s="75">
        <v>16.454545454545453</v>
      </c>
      <c r="AA31" s="62"/>
      <c r="AF31" s="58"/>
    </row>
    <row r="32" spans="1:32" s="80" customFormat="1" ht="17.100000000000001" customHeight="1" x14ac:dyDescent="0.25">
      <c r="A32" s="57">
        <v>170227</v>
      </c>
      <c r="B32" s="57" t="s">
        <v>277</v>
      </c>
      <c r="C32" s="58" t="s">
        <v>79</v>
      </c>
      <c r="D32" s="74">
        <v>1</v>
      </c>
      <c r="E32" s="119">
        <v>21925</v>
      </c>
      <c r="F32" s="119">
        <v>2624</v>
      </c>
      <c r="G32" s="61"/>
      <c r="H32" s="77">
        <v>14</v>
      </c>
      <c r="I32" s="109">
        <v>1378.6428571428571</v>
      </c>
      <c r="J32" s="77">
        <v>13</v>
      </c>
      <c r="K32" s="109">
        <v>1686.5384615384614</v>
      </c>
      <c r="L32" s="77">
        <v>3</v>
      </c>
      <c r="M32" s="77">
        <v>0</v>
      </c>
      <c r="N32" s="63"/>
      <c r="O32" s="78">
        <v>35.954545454545453</v>
      </c>
      <c r="P32" s="78">
        <v>34.274292742927429</v>
      </c>
      <c r="Q32" s="78">
        <v>41.64732824427481</v>
      </c>
      <c r="R32" s="75">
        <v>46.673819742489272</v>
      </c>
      <c r="S32" s="78">
        <v>14.471488178025036</v>
      </c>
      <c r="T32" s="78">
        <v>13.792151162790697</v>
      </c>
      <c r="U32" s="78">
        <v>17.831761006289309</v>
      </c>
      <c r="V32" s="75">
        <v>19.828193832599119</v>
      </c>
      <c r="W32" s="78">
        <v>25.647798742138363</v>
      </c>
      <c r="X32" s="78">
        <v>23.05925925925926</v>
      </c>
      <c r="Y32" s="78">
        <v>26.438848920863311</v>
      </c>
      <c r="Z32" s="75">
        <v>27.67515923566879</v>
      </c>
      <c r="AA32" s="62"/>
      <c r="AF32" s="58"/>
    </row>
    <row r="33" spans="1:32" s="80" customFormat="1" ht="17.100000000000001" customHeight="1" x14ac:dyDescent="0.25">
      <c r="A33" s="57">
        <v>170228</v>
      </c>
      <c r="B33" s="57" t="s">
        <v>277</v>
      </c>
      <c r="C33" s="58" t="s">
        <v>80</v>
      </c>
      <c r="D33" s="74">
        <v>1</v>
      </c>
      <c r="E33" s="119">
        <v>17262</v>
      </c>
      <c r="F33" s="119">
        <v>1746</v>
      </c>
      <c r="G33" s="61"/>
      <c r="H33" s="77">
        <v>12</v>
      </c>
      <c r="I33" s="109">
        <v>1293</v>
      </c>
      <c r="J33" s="77">
        <v>11</v>
      </c>
      <c r="K33" s="109">
        <v>1569.2727272727273</v>
      </c>
      <c r="L33" s="77">
        <v>2</v>
      </c>
      <c r="M33" s="77">
        <v>0</v>
      </c>
      <c r="N33" s="63"/>
      <c r="O33" s="78">
        <v>36.916422287390027</v>
      </c>
      <c r="P33" s="78">
        <v>38.659711075441415</v>
      </c>
      <c r="Q33" s="78">
        <v>43.215500945179585</v>
      </c>
      <c r="R33" s="75">
        <v>43.750865051903112</v>
      </c>
      <c r="S33" s="78">
        <v>13.794435857805254</v>
      </c>
      <c r="T33" s="78">
        <v>13.743421052631579</v>
      </c>
      <c r="U33" s="78">
        <v>16.568058076225046</v>
      </c>
      <c r="V33" s="75">
        <v>20.226027397260275</v>
      </c>
      <c r="W33" s="78">
        <v>22.636363636363637</v>
      </c>
      <c r="X33" s="78">
        <v>14.957627118644067</v>
      </c>
      <c r="Y33" s="78">
        <v>26.770114942528735</v>
      </c>
      <c r="Z33" s="75">
        <v>27.84</v>
      </c>
      <c r="AA33" s="62"/>
      <c r="AF33" s="58"/>
    </row>
    <row r="34" spans="1:32" s="80" customFormat="1" ht="17.100000000000001" customHeight="1" x14ac:dyDescent="0.25">
      <c r="A34" s="57">
        <v>170229</v>
      </c>
      <c r="B34" s="57" t="s">
        <v>276</v>
      </c>
      <c r="C34" s="58" t="s">
        <v>81</v>
      </c>
      <c r="D34" s="74">
        <v>21</v>
      </c>
      <c r="E34" s="119">
        <v>434</v>
      </c>
      <c r="F34" s="119">
        <v>28</v>
      </c>
      <c r="G34" s="61"/>
      <c r="H34" s="77">
        <v>2</v>
      </c>
      <c r="I34" s="109">
        <v>203</v>
      </c>
      <c r="J34" s="77">
        <v>1</v>
      </c>
      <c r="K34" s="109">
        <v>434</v>
      </c>
      <c r="L34" s="77">
        <v>0</v>
      </c>
      <c r="M34" s="77">
        <v>0</v>
      </c>
      <c r="N34" s="63"/>
      <c r="O34" s="78">
        <v>13.27710843373494</v>
      </c>
      <c r="P34" s="78">
        <v>17.873015873015873</v>
      </c>
      <c r="Q34" s="78">
        <v>27.738461538461539</v>
      </c>
      <c r="R34" s="75">
        <v>16.454545454545453</v>
      </c>
      <c r="S34" s="78">
        <v>7.661290322580645</v>
      </c>
      <c r="T34" s="78">
        <v>10.983050847457626</v>
      </c>
      <c r="U34" s="78">
        <v>18.517857142857142</v>
      </c>
      <c r="V34" s="75">
        <v>26.936170212765958</v>
      </c>
      <c r="W34" s="78">
        <v>0</v>
      </c>
      <c r="X34" s="78">
        <v>0</v>
      </c>
      <c r="Y34" s="78">
        <v>0</v>
      </c>
      <c r="Z34" s="75">
        <v>0</v>
      </c>
      <c r="AA34" s="62"/>
      <c r="AF34" s="58"/>
    </row>
    <row r="35" spans="1:32" s="80" customFormat="1" ht="17.100000000000001" customHeight="1" x14ac:dyDescent="0.25">
      <c r="A35" s="57">
        <v>170230</v>
      </c>
      <c r="B35" s="57" t="s">
        <v>276</v>
      </c>
      <c r="C35" s="58" t="s">
        <v>82</v>
      </c>
      <c r="D35" s="74">
        <v>4</v>
      </c>
      <c r="E35" s="119">
        <v>552</v>
      </c>
      <c r="F35" s="119">
        <v>30</v>
      </c>
      <c r="G35" s="61"/>
      <c r="H35" s="77">
        <v>3</v>
      </c>
      <c r="I35" s="109">
        <v>174</v>
      </c>
      <c r="J35" s="77">
        <v>1</v>
      </c>
      <c r="K35" s="109">
        <v>552</v>
      </c>
      <c r="L35" s="77">
        <v>0</v>
      </c>
      <c r="M35" s="77">
        <v>0</v>
      </c>
      <c r="N35" s="63"/>
      <c r="O35" s="78">
        <v>7.3935483870967742</v>
      </c>
      <c r="P35" s="78">
        <v>5.9726027397260273</v>
      </c>
      <c r="Q35" s="78">
        <v>7.7254901960784315</v>
      </c>
      <c r="R35" s="75">
        <v>8.6640625</v>
      </c>
      <c r="S35" s="78">
        <v>9.174603174603174</v>
      </c>
      <c r="T35" s="78">
        <v>6.9016393442622954</v>
      </c>
      <c r="U35" s="78">
        <v>14.833333333333334</v>
      </c>
      <c r="V35" s="75">
        <v>16.64406779661017</v>
      </c>
      <c r="W35" s="78">
        <v>0</v>
      </c>
      <c r="X35" s="78">
        <v>0</v>
      </c>
      <c r="Y35" s="78">
        <v>0</v>
      </c>
      <c r="Z35" s="75">
        <v>0</v>
      </c>
      <c r="AA35" s="62"/>
      <c r="AF35" s="58"/>
    </row>
    <row r="36" spans="1:32" s="80" customFormat="1" ht="17.100000000000001" customHeight="1" x14ac:dyDescent="0.25">
      <c r="A36" s="57">
        <v>170231</v>
      </c>
      <c r="B36" s="57" t="s">
        <v>276</v>
      </c>
      <c r="C36" s="58" t="s">
        <v>83</v>
      </c>
      <c r="D36" s="74">
        <v>10</v>
      </c>
      <c r="E36" s="119">
        <v>975</v>
      </c>
      <c r="F36" s="119">
        <v>66</v>
      </c>
      <c r="G36" s="61"/>
      <c r="H36" s="77">
        <v>3</v>
      </c>
      <c r="I36" s="109">
        <v>303</v>
      </c>
      <c r="J36" s="77">
        <v>1</v>
      </c>
      <c r="K36" s="109">
        <v>975</v>
      </c>
      <c r="L36" s="77">
        <v>0</v>
      </c>
      <c r="M36" s="77">
        <v>0</v>
      </c>
      <c r="N36" s="63"/>
      <c r="O36" s="78">
        <v>18.548611111111111</v>
      </c>
      <c r="P36" s="78">
        <v>15.986928104575163</v>
      </c>
      <c r="Q36" s="78">
        <v>19.797619047619047</v>
      </c>
      <c r="R36" s="75">
        <v>19.100775193798448</v>
      </c>
      <c r="S36" s="78">
        <v>11.206349206349206</v>
      </c>
      <c r="T36" s="78">
        <v>10.60655737704918</v>
      </c>
      <c r="U36" s="78">
        <v>17.045454545454547</v>
      </c>
      <c r="V36" s="75">
        <v>23.762711864406779</v>
      </c>
      <c r="W36" s="78">
        <v>0</v>
      </c>
      <c r="X36" s="78">
        <v>0</v>
      </c>
      <c r="Y36" s="78">
        <v>0</v>
      </c>
      <c r="Z36" s="75">
        <v>0</v>
      </c>
      <c r="AA36" s="62"/>
      <c r="AF36" s="58"/>
    </row>
    <row r="37" spans="1:32" s="80" customFormat="1" ht="17.100000000000001" customHeight="1" x14ac:dyDescent="0.25">
      <c r="A37" s="57">
        <v>170232</v>
      </c>
      <c r="B37" s="57" t="s">
        <v>276</v>
      </c>
      <c r="C37" s="58" t="s">
        <v>84</v>
      </c>
      <c r="D37" s="74">
        <v>11</v>
      </c>
      <c r="E37" s="119">
        <v>918</v>
      </c>
      <c r="F37" s="119">
        <v>61</v>
      </c>
      <c r="G37" s="61"/>
      <c r="H37" s="77">
        <v>3</v>
      </c>
      <c r="I37" s="109">
        <v>285.66666666666669</v>
      </c>
      <c r="J37" s="77">
        <v>2</v>
      </c>
      <c r="K37" s="109">
        <v>459</v>
      </c>
      <c r="L37" s="77">
        <v>0</v>
      </c>
      <c r="M37" s="77">
        <v>0</v>
      </c>
      <c r="N37" s="63"/>
      <c r="O37" s="78">
        <v>13.186335403726709</v>
      </c>
      <c r="P37" s="78">
        <v>11.534591194968554</v>
      </c>
      <c r="Q37" s="78">
        <v>14.23076923076923</v>
      </c>
      <c r="R37" s="75">
        <v>13.467153284671532</v>
      </c>
      <c r="S37" s="78">
        <v>6.3545454545454545</v>
      </c>
      <c r="T37" s="78">
        <v>7.5289256198347108</v>
      </c>
      <c r="U37" s="78">
        <v>13.757575757575758</v>
      </c>
      <c r="V37" s="75">
        <v>17.252173913043478</v>
      </c>
      <c r="W37" s="78">
        <v>0</v>
      </c>
      <c r="X37" s="78">
        <v>0</v>
      </c>
      <c r="Y37" s="78">
        <v>0</v>
      </c>
      <c r="Z37" s="75">
        <v>0</v>
      </c>
      <c r="AA37" s="62"/>
      <c r="AF37" s="58"/>
    </row>
    <row r="38" spans="1:32" s="80" customFormat="1" ht="17.100000000000001" customHeight="1" x14ac:dyDescent="0.25">
      <c r="A38" s="57">
        <v>170233</v>
      </c>
      <c r="B38" s="57" t="s">
        <v>276</v>
      </c>
      <c r="C38" s="58" t="s">
        <v>85</v>
      </c>
      <c r="D38" s="74">
        <v>56</v>
      </c>
      <c r="E38" s="119">
        <v>2521</v>
      </c>
      <c r="F38" s="119">
        <v>145</v>
      </c>
      <c r="G38" s="61"/>
      <c r="H38" s="77">
        <v>8</v>
      </c>
      <c r="I38" s="109">
        <v>297</v>
      </c>
      <c r="J38" s="77">
        <v>5</v>
      </c>
      <c r="K38" s="109">
        <v>504.2</v>
      </c>
      <c r="L38" s="77">
        <v>0</v>
      </c>
      <c r="M38" s="77">
        <v>1</v>
      </c>
      <c r="N38" s="63"/>
      <c r="O38" s="78">
        <v>18.850144092219018</v>
      </c>
      <c r="P38" s="78">
        <v>14.549504950495049</v>
      </c>
      <c r="Q38" s="78">
        <v>19.794721407624632</v>
      </c>
      <c r="R38" s="75">
        <v>18.95</v>
      </c>
      <c r="S38" s="78">
        <v>9.5884773662551446</v>
      </c>
      <c r="T38" s="78">
        <v>9.4719999999999995</v>
      </c>
      <c r="U38" s="78">
        <v>12.65863453815261</v>
      </c>
      <c r="V38" s="75">
        <v>15.151785714285714</v>
      </c>
      <c r="W38" s="78">
        <v>5.833333333333333</v>
      </c>
      <c r="X38" s="78">
        <v>5.7272727272727275</v>
      </c>
      <c r="Y38" s="78">
        <v>6.9230769230769234</v>
      </c>
      <c r="Z38" s="75">
        <v>6.6315789473684212</v>
      </c>
      <c r="AA38" s="62"/>
      <c r="AF38" s="58"/>
    </row>
    <row r="39" spans="1:32" s="80" customFormat="1" ht="17.100000000000001" customHeight="1" x14ac:dyDescent="0.25">
      <c r="A39" s="57">
        <v>170234</v>
      </c>
      <c r="B39" s="57" t="s">
        <v>276</v>
      </c>
      <c r="C39" s="58" t="s">
        <v>86</v>
      </c>
      <c r="D39" s="74">
        <v>8</v>
      </c>
      <c r="E39" s="119">
        <v>3708</v>
      </c>
      <c r="F39" s="119">
        <v>417</v>
      </c>
      <c r="G39" s="61"/>
      <c r="H39" s="77">
        <v>5</v>
      </c>
      <c r="I39" s="109">
        <v>658.2</v>
      </c>
      <c r="J39" s="77">
        <v>4</v>
      </c>
      <c r="K39" s="109">
        <v>927</v>
      </c>
      <c r="L39" s="77">
        <v>0</v>
      </c>
      <c r="M39" s="77">
        <v>1</v>
      </c>
      <c r="N39" s="63"/>
      <c r="O39" s="78">
        <v>29.025641025641026</v>
      </c>
      <c r="P39" s="78">
        <v>26.691699604743082</v>
      </c>
      <c r="Q39" s="78">
        <v>38.223958333333336</v>
      </c>
      <c r="R39" s="75">
        <v>32.971153846153847</v>
      </c>
      <c r="S39" s="78">
        <v>14.988764044943821</v>
      </c>
      <c r="T39" s="78">
        <v>12.907692307692308</v>
      </c>
      <c r="U39" s="78">
        <v>16.197183098591548</v>
      </c>
      <c r="V39" s="75">
        <v>21.639344262295083</v>
      </c>
      <c r="W39" s="78">
        <v>14.083333333333334</v>
      </c>
      <c r="X39" s="78">
        <v>9.8571428571428577</v>
      </c>
      <c r="Y39" s="78">
        <v>13.857142857142858</v>
      </c>
      <c r="Z39" s="75">
        <v>14.75</v>
      </c>
      <c r="AA39" s="62"/>
      <c r="AF39" s="58"/>
    </row>
    <row r="40" spans="1:32" s="80" customFormat="1" ht="17.100000000000001" customHeight="1" x14ac:dyDescent="0.25">
      <c r="A40" s="57">
        <v>170235</v>
      </c>
      <c r="B40" s="57" t="s">
        <v>276</v>
      </c>
      <c r="C40" s="58" t="s">
        <v>87</v>
      </c>
      <c r="D40" s="74">
        <v>5</v>
      </c>
      <c r="E40" s="119">
        <v>4392</v>
      </c>
      <c r="F40" s="119">
        <v>438</v>
      </c>
      <c r="G40" s="61"/>
      <c r="H40" s="77">
        <v>6</v>
      </c>
      <c r="I40" s="109">
        <v>659</v>
      </c>
      <c r="J40" s="77">
        <v>5</v>
      </c>
      <c r="K40" s="109">
        <v>878.4</v>
      </c>
      <c r="L40" s="77">
        <v>0</v>
      </c>
      <c r="M40" s="77">
        <v>1</v>
      </c>
      <c r="N40" s="63"/>
      <c r="O40" s="78">
        <v>26.976653696498055</v>
      </c>
      <c r="P40" s="78">
        <v>19.966037735849056</v>
      </c>
      <c r="Q40" s="78">
        <v>33.014634146341464</v>
      </c>
      <c r="R40" s="75">
        <v>28.559183673469388</v>
      </c>
      <c r="S40" s="78">
        <v>11.490421455938698</v>
      </c>
      <c r="T40" s="78">
        <v>7.154471544715447</v>
      </c>
      <c r="U40" s="78">
        <v>12.075268817204302</v>
      </c>
      <c r="V40" s="75">
        <v>14.49367088607595</v>
      </c>
      <c r="W40" s="78">
        <v>16.058823529411764</v>
      </c>
      <c r="X40" s="78">
        <v>8.4210526315789469</v>
      </c>
      <c r="Y40" s="78">
        <v>13.714285714285714</v>
      </c>
      <c r="Z40" s="75">
        <v>14.090909090909092</v>
      </c>
      <c r="AA40" s="62"/>
      <c r="AF40" s="58"/>
    </row>
    <row r="41" spans="1:32" s="80" customFormat="1" ht="17.100000000000001" customHeight="1" x14ac:dyDescent="0.25">
      <c r="A41" s="57">
        <v>170236</v>
      </c>
      <c r="B41" s="57" t="s">
        <v>277</v>
      </c>
      <c r="C41" s="58" t="s">
        <v>88</v>
      </c>
      <c r="D41" s="74">
        <v>1</v>
      </c>
      <c r="E41" s="119">
        <v>25054</v>
      </c>
      <c r="F41" s="119">
        <v>4216</v>
      </c>
      <c r="G41" s="61"/>
      <c r="H41" s="77">
        <v>14</v>
      </c>
      <c r="I41" s="109">
        <v>1488.4285714285713</v>
      </c>
      <c r="J41" s="77">
        <v>15</v>
      </c>
      <c r="K41" s="109">
        <v>1670.2666666666667</v>
      </c>
      <c r="L41" s="77">
        <v>4</v>
      </c>
      <c r="M41" s="77">
        <v>0</v>
      </c>
      <c r="N41" s="63"/>
      <c r="O41" s="78">
        <v>35.147023086269748</v>
      </c>
      <c r="P41" s="78">
        <v>32.775212636695016</v>
      </c>
      <c r="Q41" s="78">
        <v>36.878869448183039</v>
      </c>
      <c r="R41" s="75">
        <v>45.350543478260867</v>
      </c>
      <c r="S41" s="78">
        <v>13.452237001209189</v>
      </c>
      <c r="T41" s="78">
        <v>14.187104930467763</v>
      </c>
      <c r="U41" s="78">
        <v>16.865853658536587</v>
      </c>
      <c r="V41" s="75">
        <v>20.983333333333334</v>
      </c>
      <c r="W41" s="78">
        <v>28.027906976744188</v>
      </c>
      <c r="X41" s="78">
        <v>15.59915611814346</v>
      </c>
      <c r="Y41" s="78">
        <v>26.045197740112993</v>
      </c>
      <c r="Z41" s="75">
        <v>25.859154929577464</v>
      </c>
      <c r="AA41" s="62"/>
      <c r="AF41" s="58"/>
    </row>
    <row r="42" spans="1:32" s="80" customFormat="1" ht="17.100000000000001" customHeight="1" x14ac:dyDescent="0.25">
      <c r="A42" s="57">
        <v>170237</v>
      </c>
      <c r="B42" s="57" t="s">
        <v>277</v>
      </c>
      <c r="C42" s="58" t="s">
        <v>89</v>
      </c>
      <c r="D42" s="74">
        <v>1</v>
      </c>
      <c r="E42" s="119">
        <v>10818</v>
      </c>
      <c r="F42" s="119">
        <v>2134</v>
      </c>
      <c r="G42" s="61"/>
      <c r="H42" s="77">
        <v>6</v>
      </c>
      <c r="I42" s="109">
        <v>1447.3333333333333</v>
      </c>
      <c r="J42" s="77">
        <v>7</v>
      </c>
      <c r="K42" s="109">
        <v>1545.4285714285713</v>
      </c>
      <c r="L42" s="77">
        <v>2</v>
      </c>
      <c r="M42" s="77">
        <v>0</v>
      </c>
      <c r="N42" s="63"/>
      <c r="O42" s="78">
        <v>36.943113772455092</v>
      </c>
      <c r="P42" s="78">
        <v>35.331428571428575</v>
      </c>
      <c r="Q42" s="78">
        <v>42.82181818181818</v>
      </c>
      <c r="R42" s="75">
        <v>52.054054054054056</v>
      </c>
      <c r="S42" s="78">
        <v>10.623786407766991</v>
      </c>
      <c r="T42" s="78">
        <v>10.764550264550264</v>
      </c>
      <c r="U42" s="78">
        <v>13.698461538461538</v>
      </c>
      <c r="V42" s="75">
        <v>14.904153354632587</v>
      </c>
      <c r="W42" s="78">
        <v>21.176991150442479</v>
      </c>
      <c r="X42" s="78">
        <v>16.063636363636363</v>
      </c>
      <c r="Y42" s="78">
        <v>22.518072289156628</v>
      </c>
      <c r="Z42" s="75">
        <v>23.663636363636364</v>
      </c>
      <c r="AA42" s="62"/>
      <c r="AF42" s="58"/>
    </row>
    <row r="43" spans="1:32" s="82" customFormat="1" ht="17.100000000000001" customHeight="1" x14ac:dyDescent="0.25">
      <c r="A43" s="69"/>
      <c r="B43" s="69"/>
      <c r="C43" s="69" t="s">
        <v>7</v>
      </c>
      <c r="D43" s="70"/>
      <c r="E43" s="112"/>
      <c r="F43" s="112"/>
      <c r="G43" s="70"/>
      <c r="H43" s="70"/>
      <c r="I43" s="112"/>
      <c r="J43" s="70"/>
      <c r="K43" s="112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83"/>
      <c r="AF43" s="58"/>
    </row>
    <row r="44" spans="1:32" s="80" customFormat="1" ht="17.100000000000001" customHeight="1" x14ac:dyDescent="0.25">
      <c r="A44" s="57"/>
      <c r="B44" s="57" t="s">
        <v>277</v>
      </c>
      <c r="C44" s="58"/>
      <c r="D44" s="59"/>
      <c r="E44" s="119">
        <v>269828</v>
      </c>
      <c r="F44" s="119">
        <v>33262</v>
      </c>
      <c r="G44" s="60"/>
      <c r="H44" s="77">
        <v>176</v>
      </c>
      <c r="I44" s="109">
        <v>1344.125</v>
      </c>
      <c r="J44" s="77">
        <v>181</v>
      </c>
      <c r="K44" s="109">
        <v>1490.7624309392265</v>
      </c>
      <c r="L44" s="77">
        <v>35</v>
      </c>
      <c r="M44" s="77">
        <v>1</v>
      </c>
      <c r="N44" s="60"/>
      <c r="O44" s="78">
        <v>36.777777777777779</v>
      </c>
      <c r="P44" s="78">
        <v>34.755981346309817</v>
      </c>
      <c r="Q44" s="78">
        <v>42.061706419840988</v>
      </c>
      <c r="R44" s="75">
        <v>45.468065268065267</v>
      </c>
      <c r="S44" s="78">
        <v>13.811962545385056</v>
      </c>
      <c r="T44" s="78">
        <v>13.923749875733174</v>
      </c>
      <c r="U44" s="78">
        <v>16.118907563025211</v>
      </c>
      <c r="V44" s="75">
        <v>19.222281279897949</v>
      </c>
      <c r="W44" s="165">
        <v>24.9</v>
      </c>
      <c r="X44" s="165">
        <v>16.7</v>
      </c>
      <c r="Y44" s="165">
        <v>26.6</v>
      </c>
      <c r="Z44" s="163">
        <v>28</v>
      </c>
      <c r="AA44" s="60"/>
    </row>
    <row r="45" spans="1:32" s="80" customFormat="1" ht="17.100000000000001" customHeight="1" x14ac:dyDescent="0.25">
      <c r="A45" s="57"/>
      <c r="B45" s="57" t="s">
        <v>276</v>
      </c>
      <c r="C45" s="58"/>
      <c r="D45" s="59"/>
      <c r="E45" s="119">
        <v>79582</v>
      </c>
      <c r="F45" s="119">
        <v>7706</v>
      </c>
      <c r="G45" s="60"/>
      <c r="H45" s="77">
        <v>147</v>
      </c>
      <c r="I45" s="109">
        <v>488.95238095238096</v>
      </c>
      <c r="J45" s="77">
        <v>107</v>
      </c>
      <c r="K45" s="109">
        <v>743.75700934579436</v>
      </c>
      <c r="L45" s="77">
        <v>0</v>
      </c>
      <c r="M45" s="77">
        <v>8</v>
      </c>
      <c r="N45" s="60"/>
      <c r="O45" s="78">
        <v>22.743696893717789</v>
      </c>
      <c r="P45" s="78">
        <v>20.431015603613467</v>
      </c>
      <c r="Q45" s="78">
        <v>25.545259938837919</v>
      </c>
      <c r="R45" s="75">
        <v>25.940003166059839</v>
      </c>
      <c r="S45" s="78">
        <v>10.639127324749643</v>
      </c>
      <c r="T45" s="78">
        <v>9.679728317659352</v>
      </c>
      <c r="U45" s="78">
        <v>13.864364981504316</v>
      </c>
      <c r="V45" s="75">
        <v>18.267648169120424</v>
      </c>
      <c r="W45" s="165">
        <v>14.2</v>
      </c>
      <c r="X45" s="165">
        <v>10.4</v>
      </c>
      <c r="Y45" s="165">
        <v>16.100000000000001</v>
      </c>
      <c r="Z45" s="163">
        <v>16.100000000000001</v>
      </c>
      <c r="AA45" s="60"/>
    </row>
    <row r="46" spans="1:32" s="80" customFormat="1" ht="17.100000000000001" customHeight="1" x14ac:dyDescent="0.25">
      <c r="A46" s="57"/>
      <c r="B46" s="57" t="s">
        <v>302</v>
      </c>
      <c r="C46" s="58"/>
      <c r="D46" s="59"/>
      <c r="E46" s="119">
        <v>349410</v>
      </c>
      <c r="F46" s="119">
        <v>40968</v>
      </c>
      <c r="G46" s="64"/>
      <c r="H46" s="79">
        <v>323</v>
      </c>
      <c r="I46" s="109">
        <v>954.92879256965944</v>
      </c>
      <c r="J46" s="79">
        <v>288</v>
      </c>
      <c r="K46" s="109">
        <v>1213.2291666666667</v>
      </c>
      <c r="L46" s="79">
        <v>35</v>
      </c>
      <c r="M46" s="77">
        <v>9</v>
      </c>
      <c r="N46" s="64"/>
      <c r="O46" s="78">
        <v>30.853707296995356</v>
      </c>
      <c r="P46" s="78">
        <v>28.660570762958649</v>
      </c>
      <c r="Q46" s="78">
        <v>34.844658248145919</v>
      </c>
      <c r="R46" s="75">
        <v>37.187286030744445</v>
      </c>
      <c r="S46" s="78">
        <v>12.707061900610288</v>
      </c>
      <c r="T46" s="78">
        <v>12.381494842098601</v>
      </c>
      <c r="U46" s="78">
        <v>15.276699348555637</v>
      </c>
      <c r="V46" s="75">
        <v>18.878340700442028</v>
      </c>
      <c r="W46" s="165">
        <v>23</v>
      </c>
      <c r="X46" s="165">
        <v>15.6</v>
      </c>
      <c r="Y46" s="165">
        <v>25</v>
      </c>
      <c r="Z46" s="163">
        <v>26</v>
      </c>
      <c r="AA46" s="64"/>
    </row>
    <row r="48" spans="1:32" x14ac:dyDescent="0.25">
      <c r="A48" s="25" t="str">
        <f>' Sacyl'!A43</f>
        <v>Fecha de corte : 01/01/2020</v>
      </c>
      <c r="B48" s="25"/>
      <c r="C48" s="25"/>
      <c r="D48" s="25"/>
      <c r="E48" s="114"/>
      <c r="F48" s="114"/>
      <c r="G48" s="67"/>
      <c r="H48" s="25"/>
      <c r="I48" s="114"/>
      <c r="J48" s="25"/>
      <c r="K48" s="114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7" x14ac:dyDescent="0.25">
      <c r="A49" s="73" t="s">
        <v>285</v>
      </c>
      <c r="B49" s="73"/>
      <c r="C49" s="73"/>
      <c r="D49" s="73"/>
      <c r="E49" s="115"/>
      <c r="F49" s="115"/>
      <c r="G49" s="73"/>
      <c r="H49" s="73"/>
      <c r="I49" s="115"/>
      <c r="J49" s="73"/>
      <c r="K49" s="115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spans="1:27" x14ac:dyDescent="0.25">
      <c r="A50" s="73" t="s">
        <v>327</v>
      </c>
      <c r="B50" s="73"/>
      <c r="C50" s="73"/>
      <c r="D50" s="73"/>
      <c r="E50" s="115"/>
      <c r="F50" s="115"/>
      <c r="G50" s="73"/>
      <c r="H50" s="73"/>
      <c r="I50" s="115"/>
      <c r="J50" s="73"/>
      <c r="K50" s="115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spans="1:27" x14ac:dyDescent="0.25">
      <c r="A51" s="73" t="s">
        <v>286</v>
      </c>
      <c r="B51" s="73"/>
      <c r="C51" s="73"/>
      <c r="D51" s="73"/>
      <c r="E51" s="115"/>
      <c r="F51" s="115"/>
      <c r="G51" s="73"/>
      <c r="H51" s="73"/>
      <c r="I51" s="115"/>
      <c r="J51" s="73"/>
      <c r="K51" s="115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spans="1:27" x14ac:dyDescent="0.25">
      <c r="A52" s="73" t="s">
        <v>326</v>
      </c>
      <c r="B52" s="73"/>
      <c r="C52" s="73"/>
      <c r="D52" s="73"/>
      <c r="E52" s="115"/>
      <c r="F52" s="115"/>
      <c r="G52" s="73"/>
      <c r="H52" s="73"/>
      <c r="I52" s="115"/>
      <c r="J52" s="73"/>
      <c r="K52" s="115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7" ht="16.5" customHeight="1" x14ac:dyDescent="0.25">
      <c r="A53" s="73" t="s">
        <v>329</v>
      </c>
      <c r="B53" s="73"/>
      <c r="C53" s="73"/>
      <c r="D53" s="73"/>
      <c r="E53" s="115"/>
      <c r="F53" s="115"/>
      <c r="G53" s="73"/>
      <c r="H53" s="73"/>
      <c r="I53" s="115"/>
      <c r="J53" s="73"/>
      <c r="K53" s="115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158"/>
      <c r="AA53" s="28"/>
    </row>
    <row r="54" spans="1:27" s="90" customFormat="1" ht="15" customHeight="1" x14ac:dyDescent="0.25">
      <c r="A54" s="171" t="s">
        <v>330</v>
      </c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</row>
    <row r="55" spans="1:27" ht="15" customHeight="1" x14ac:dyDescent="0.25">
      <c r="A55" s="171" t="s">
        <v>308</v>
      </c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</row>
    <row r="56" spans="1:27" x14ac:dyDescent="0.25">
      <c r="A56" s="97" t="s">
        <v>309</v>
      </c>
    </row>
    <row r="57" spans="1:27" x14ac:dyDescent="0.25">
      <c r="A57" s="97" t="s">
        <v>306</v>
      </c>
    </row>
  </sheetData>
  <mergeCells count="11">
    <mergeCell ref="A54:Z54"/>
    <mergeCell ref="A55:Z55"/>
    <mergeCell ref="W4:Z4"/>
    <mergeCell ref="A3:F3"/>
    <mergeCell ref="H3:M3"/>
    <mergeCell ref="O3:Z3"/>
    <mergeCell ref="H4:I4"/>
    <mergeCell ref="J4:K4"/>
    <mergeCell ref="L4:M4"/>
    <mergeCell ref="O4:R4"/>
    <mergeCell ref="S4:V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0" orientation="landscape" r:id="rId1"/>
  <headerFooter>
    <oddHeader>&amp;L&amp;G</oddHead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8"/>
  <sheetViews>
    <sheetView showGridLines="0" zoomScale="80" zoomScaleNormal="80" workbookViewId="0">
      <selection activeCell="E26" sqref="E26"/>
    </sheetView>
  </sheetViews>
  <sheetFormatPr baseColWidth="10" defaultRowHeight="15" x14ac:dyDescent="0.25"/>
  <cols>
    <col min="1" max="1" width="10.7109375" customWidth="1"/>
    <col min="2" max="2" width="7.7109375" customWidth="1"/>
    <col min="3" max="3" width="60.7109375" customWidth="1"/>
    <col min="4" max="4" width="10.7109375" customWidth="1"/>
    <col min="5" max="6" width="10.7109375" style="110" customWidth="1"/>
    <col min="7" max="7" width="5.7109375" style="3" customWidth="1"/>
    <col min="8" max="8" width="10.7109375" customWidth="1"/>
    <col min="9" max="9" width="11.7109375" style="110" customWidth="1"/>
    <col min="10" max="10" width="9.28515625" customWidth="1"/>
    <col min="11" max="11" width="11.7109375" style="110" customWidth="1"/>
    <col min="12" max="13" width="9.28515625" customWidth="1"/>
    <col min="14" max="14" width="5.7109375" customWidth="1"/>
    <col min="15" max="26" width="9.7109375" customWidth="1"/>
    <col min="27" max="27" width="7.7109375" customWidth="1"/>
  </cols>
  <sheetData>
    <row r="1" spans="1:27" ht="21" x14ac:dyDescent="0.35">
      <c r="A1" s="48" t="s">
        <v>313</v>
      </c>
      <c r="C1" s="27"/>
    </row>
    <row r="2" spans="1:27" ht="14.45" customHeight="1" x14ac:dyDescent="0.25">
      <c r="A2" s="1"/>
      <c r="C2" s="1"/>
      <c r="D2" s="1"/>
      <c r="E2" s="116"/>
      <c r="F2" s="116"/>
      <c r="G2" s="13"/>
      <c r="H2" s="5"/>
      <c r="I2" s="111"/>
      <c r="J2" s="5"/>
    </row>
    <row r="3" spans="1:27" s="124" customFormat="1" ht="15" customHeight="1" x14ac:dyDescent="0.25">
      <c r="A3" s="174" t="s">
        <v>17</v>
      </c>
      <c r="B3" s="174"/>
      <c r="C3" s="174"/>
      <c r="D3" s="174"/>
      <c r="E3" s="175"/>
      <c r="F3" s="175"/>
      <c r="G3" s="123"/>
      <c r="H3" s="176" t="s">
        <v>19</v>
      </c>
      <c r="I3" s="177"/>
      <c r="J3" s="176"/>
      <c r="K3" s="177"/>
      <c r="L3" s="176"/>
      <c r="M3" s="176"/>
      <c r="O3" s="178" t="s">
        <v>340</v>
      </c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</row>
    <row r="4" spans="1:27" ht="33" customHeight="1" x14ac:dyDescent="0.25">
      <c r="A4" s="103"/>
      <c r="B4" s="103"/>
      <c r="C4" s="103"/>
      <c r="D4" s="103"/>
      <c r="E4" s="117"/>
      <c r="F4" s="117"/>
      <c r="G4" s="104"/>
      <c r="H4" s="179" t="s">
        <v>279</v>
      </c>
      <c r="I4" s="180"/>
      <c r="J4" s="181" t="s">
        <v>280</v>
      </c>
      <c r="K4" s="182"/>
      <c r="L4" s="183" t="s">
        <v>18</v>
      </c>
      <c r="M4" s="183"/>
      <c r="N4" s="105"/>
      <c r="O4" s="173" t="s">
        <v>279</v>
      </c>
      <c r="P4" s="173"/>
      <c r="Q4" s="173"/>
      <c r="R4" s="173"/>
      <c r="S4" s="184" t="s">
        <v>280</v>
      </c>
      <c r="T4" s="173"/>
      <c r="U4" s="173"/>
      <c r="V4" s="185"/>
      <c r="W4" s="173" t="s">
        <v>18</v>
      </c>
      <c r="X4" s="173"/>
      <c r="Y4" s="173"/>
      <c r="Z4" s="173"/>
    </row>
    <row r="5" spans="1:27" s="34" customFormat="1" ht="129.94999999999999" customHeight="1" x14ac:dyDescent="0.25">
      <c r="A5" s="98" t="s">
        <v>281</v>
      </c>
      <c r="B5" s="98" t="s">
        <v>336</v>
      </c>
      <c r="C5" s="99" t="s">
        <v>335</v>
      </c>
      <c r="D5" s="98" t="s">
        <v>310</v>
      </c>
      <c r="E5" s="118" t="s">
        <v>293</v>
      </c>
      <c r="F5" s="118" t="s">
        <v>316</v>
      </c>
      <c r="G5" s="100"/>
      <c r="H5" s="101" t="s">
        <v>289</v>
      </c>
      <c r="I5" s="125" t="s">
        <v>317</v>
      </c>
      <c r="J5" s="126" t="s">
        <v>290</v>
      </c>
      <c r="K5" s="144" t="s">
        <v>318</v>
      </c>
      <c r="L5" s="126" t="s">
        <v>304</v>
      </c>
      <c r="M5" s="98" t="s">
        <v>305</v>
      </c>
      <c r="N5" s="27"/>
      <c r="O5" s="102" t="s">
        <v>297</v>
      </c>
      <c r="P5" s="102" t="s">
        <v>298</v>
      </c>
      <c r="Q5" s="102" t="s">
        <v>299</v>
      </c>
      <c r="R5" s="102" t="s">
        <v>341</v>
      </c>
      <c r="S5" s="127" t="s">
        <v>297</v>
      </c>
      <c r="T5" s="102" t="s">
        <v>298</v>
      </c>
      <c r="U5" s="102" t="s">
        <v>299</v>
      </c>
      <c r="V5" s="102" t="s">
        <v>341</v>
      </c>
      <c r="W5" s="127" t="s">
        <v>297</v>
      </c>
      <c r="X5" s="102" t="s">
        <v>298</v>
      </c>
      <c r="Y5" s="102" t="s">
        <v>299</v>
      </c>
      <c r="Z5" s="102" t="s">
        <v>341</v>
      </c>
    </row>
    <row r="6" spans="1:27" s="80" customFormat="1" ht="17.100000000000001" customHeight="1" x14ac:dyDescent="0.25">
      <c r="A6" s="57">
        <v>170301</v>
      </c>
      <c r="B6" s="57" t="s">
        <v>276</v>
      </c>
      <c r="C6" s="58" t="s">
        <v>90</v>
      </c>
      <c r="D6" s="74">
        <v>30</v>
      </c>
      <c r="E6" s="120">
        <v>12925</v>
      </c>
      <c r="F6" s="120">
        <v>1327</v>
      </c>
      <c r="G6" s="59"/>
      <c r="H6" s="74">
        <v>12</v>
      </c>
      <c r="I6" s="109">
        <v>966.5</v>
      </c>
      <c r="J6" s="74">
        <v>13</v>
      </c>
      <c r="K6" s="109">
        <v>994.23076923076928</v>
      </c>
      <c r="L6" s="74">
        <v>1</v>
      </c>
      <c r="M6" s="74">
        <v>1</v>
      </c>
      <c r="N6" s="59"/>
      <c r="O6" s="78">
        <v>30.293853073463268</v>
      </c>
      <c r="P6" s="78">
        <v>28.548621190130625</v>
      </c>
      <c r="Q6" s="78">
        <v>40.315331010452965</v>
      </c>
      <c r="R6" s="75">
        <v>47.281954887218042</v>
      </c>
      <c r="S6" s="78">
        <v>14.862426035502958</v>
      </c>
      <c r="T6" s="78">
        <v>15.827893175074184</v>
      </c>
      <c r="U6" s="78">
        <v>20.152097902097903</v>
      </c>
      <c r="V6" s="75">
        <v>24.294220665499125</v>
      </c>
      <c r="W6" s="78">
        <v>21.962962962962962</v>
      </c>
      <c r="X6" s="78">
        <v>16.14516129032258</v>
      </c>
      <c r="Y6" s="78">
        <v>30.444444444444443</v>
      </c>
      <c r="Z6" s="75">
        <v>33.659090909090907</v>
      </c>
      <c r="AA6" s="59"/>
    </row>
    <row r="7" spans="1:27" s="80" customFormat="1" ht="17.100000000000001" customHeight="1" x14ac:dyDescent="0.25">
      <c r="A7" s="57">
        <v>170302</v>
      </c>
      <c r="B7" s="57" t="s">
        <v>277</v>
      </c>
      <c r="C7" s="58" t="s">
        <v>91</v>
      </c>
      <c r="D7" s="74">
        <v>13</v>
      </c>
      <c r="E7" s="120">
        <v>12551</v>
      </c>
      <c r="F7" s="120">
        <v>747</v>
      </c>
      <c r="G7" s="59"/>
      <c r="H7" s="74">
        <v>12</v>
      </c>
      <c r="I7" s="109">
        <v>983.66666666666663</v>
      </c>
      <c r="J7" s="74">
        <v>12</v>
      </c>
      <c r="K7" s="109">
        <v>1045.9166666666667</v>
      </c>
      <c r="L7" s="74">
        <v>1</v>
      </c>
      <c r="M7" s="74">
        <v>0</v>
      </c>
      <c r="N7" s="59"/>
      <c r="O7" s="78">
        <v>32.562032884902841</v>
      </c>
      <c r="P7" s="78">
        <v>30.777251184834125</v>
      </c>
      <c r="Q7" s="78">
        <v>35.69274809160305</v>
      </c>
      <c r="R7" s="75">
        <v>36.718232044198892</v>
      </c>
      <c r="S7" s="78">
        <v>12.349056603773585</v>
      </c>
      <c r="T7" s="78">
        <v>11.337096774193549</v>
      </c>
      <c r="U7" s="78">
        <v>13.534513274336284</v>
      </c>
      <c r="V7" s="75">
        <v>18.681732580037664</v>
      </c>
      <c r="W7" s="78">
        <v>24.807017543859651</v>
      </c>
      <c r="X7" s="78">
        <v>15.35</v>
      </c>
      <c r="Y7" s="78">
        <v>28.577777777777779</v>
      </c>
      <c r="Z7" s="75">
        <v>27.38</v>
      </c>
      <c r="AA7" s="59"/>
    </row>
    <row r="8" spans="1:27" s="80" customFormat="1" ht="17.100000000000001" customHeight="1" x14ac:dyDescent="0.25">
      <c r="A8" s="57">
        <v>170303</v>
      </c>
      <c r="B8" s="57" t="s">
        <v>276</v>
      </c>
      <c r="C8" s="58" t="s">
        <v>92</v>
      </c>
      <c r="D8" s="74">
        <v>66</v>
      </c>
      <c r="E8" s="120">
        <v>3956</v>
      </c>
      <c r="F8" s="120">
        <v>709</v>
      </c>
      <c r="G8" s="59"/>
      <c r="H8" s="74">
        <v>10</v>
      </c>
      <c r="I8" s="109">
        <v>324.7</v>
      </c>
      <c r="J8" s="74">
        <v>9</v>
      </c>
      <c r="K8" s="109">
        <v>439.55555555555554</v>
      </c>
      <c r="L8" s="74">
        <v>1</v>
      </c>
      <c r="M8" s="74">
        <v>0</v>
      </c>
      <c r="N8" s="59"/>
      <c r="O8" s="78">
        <v>19.453667953667953</v>
      </c>
      <c r="P8" s="78">
        <v>19.101952277657269</v>
      </c>
      <c r="Q8" s="78">
        <v>23.415233415233416</v>
      </c>
      <c r="R8" s="75">
        <v>22.230964467005077</v>
      </c>
      <c r="S8" s="78">
        <v>6.8763557483731024</v>
      </c>
      <c r="T8" s="78">
        <v>6.5756929637526653</v>
      </c>
      <c r="U8" s="78">
        <v>11.612048192771084</v>
      </c>
      <c r="V8" s="75">
        <v>16.622395833333332</v>
      </c>
      <c r="W8" s="78">
        <v>23.112903225806452</v>
      </c>
      <c r="X8" s="78">
        <v>14.338709677419354</v>
      </c>
      <c r="Y8" s="78">
        <v>24.604651162790699</v>
      </c>
      <c r="Z8" s="75">
        <v>22.8</v>
      </c>
      <c r="AA8" s="59"/>
    </row>
    <row r="9" spans="1:27" s="80" customFormat="1" ht="17.100000000000001" customHeight="1" x14ac:dyDescent="0.25">
      <c r="A9" s="57">
        <v>170304</v>
      </c>
      <c r="B9" s="57" t="s">
        <v>276</v>
      </c>
      <c r="C9" s="58" t="s">
        <v>93</v>
      </c>
      <c r="D9" s="74">
        <v>10</v>
      </c>
      <c r="E9" s="120">
        <v>964</v>
      </c>
      <c r="F9" s="120">
        <v>29</v>
      </c>
      <c r="G9" s="59"/>
      <c r="H9" s="74">
        <v>3</v>
      </c>
      <c r="I9" s="109">
        <v>311.66666666666669</v>
      </c>
      <c r="J9" s="74">
        <v>3</v>
      </c>
      <c r="K9" s="109">
        <v>321.33333333333331</v>
      </c>
      <c r="L9" s="74">
        <v>0</v>
      </c>
      <c r="M9" s="74">
        <v>0</v>
      </c>
      <c r="N9" s="59"/>
      <c r="O9" s="78">
        <v>16.603448275862068</v>
      </c>
      <c r="P9" s="78">
        <v>17.325581395348838</v>
      </c>
      <c r="Q9" s="78">
        <v>18.659217877094971</v>
      </c>
      <c r="R9" s="75">
        <v>19.084967320261438</v>
      </c>
      <c r="S9" s="78">
        <v>5.7759999999999998</v>
      </c>
      <c r="T9" s="78">
        <v>4.5374149659863949</v>
      </c>
      <c r="U9" s="78">
        <v>8.134615384615385</v>
      </c>
      <c r="V9" s="75">
        <v>11.517006802721088</v>
      </c>
      <c r="W9" s="78">
        <v>0</v>
      </c>
      <c r="X9" s="78">
        <v>0</v>
      </c>
      <c r="Y9" s="78">
        <v>0</v>
      </c>
      <c r="Z9" s="75">
        <v>0</v>
      </c>
      <c r="AA9" s="59"/>
    </row>
    <row r="10" spans="1:27" s="81" customFormat="1" ht="17.100000000000001" customHeight="1" x14ac:dyDescent="0.25">
      <c r="A10" s="57">
        <v>170305</v>
      </c>
      <c r="B10" s="57" t="s">
        <v>276</v>
      </c>
      <c r="C10" s="58" t="s">
        <v>94</v>
      </c>
      <c r="D10" s="74">
        <v>8</v>
      </c>
      <c r="E10" s="120">
        <v>3177</v>
      </c>
      <c r="F10" s="120">
        <v>201</v>
      </c>
      <c r="G10" s="59"/>
      <c r="H10" s="74">
        <v>6</v>
      </c>
      <c r="I10" s="109">
        <v>496</v>
      </c>
      <c r="J10" s="74">
        <v>5</v>
      </c>
      <c r="K10" s="109">
        <v>635.4</v>
      </c>
      <c r="L10" s="74">
        <v>0</v>
      </c>
      <c r="M10" s="74">
        <v>0</v>
      </c>
      <c r="N10" s="59"/>
      <c r="O10" s="78">
        <v>23.74922600619195</v>
      </c>
      <c r="P10" s="78">
        <v>24.642023346303503</v>
      </c>
      <c r="Q10" s="78">
        <v>32.353413654618471</v>
      </c>
      <c r="R10" s="75">
        <v>28.987179487179485</v>
      </c>
      <c r="S10" s="78">
        <v>10.136882129277566</v>
      </c>
      <c r="T10" s="78">
        <v>9.7448559670781894</v>
      </c>
      <c r="U10" s="78">
        <v>14.780575539568344</v>
      </c>
      <c r="V10" s="75">
        <v>20.422413793103448</v>
      </c>
      <c r="W10" s="78">
        <v>0</v>
      </c>
      <c r="X10" s="78">
        <v>0</v>
      </c>
      <c r="Y10" s="78">
        <v>0</v>
      </c>
      <c r="Z10" s="75">
        <v>0</v>
      </c>
      <c r="AA10" s="59"/>
    </row>
    <row r="11" spans="1:27" s="80" customFormat="1" ht="17.100000000000001" customHeight="1" x14ac:dyDescent="0.25">
      <c r="A11" s="57">
        <v>170306</v>
      </c>
      <c r="B11" s="57" t="s">
        <v>276</v>
      </c>
      <c r="C11" s="58" t="s">
        <v>95</v>
      </c>
      <c r="D11" s="74">
        <v>22</v>
      </c>
      <c r="E11" s="120">
        <v>5848</v>
      </c>
      <c r="F11" s="120">
        <v>401</v>
      </c>
      <c r="G11" s="59"/>
      <c r="H11" s="74">
        <v>10</v>
      </c>
      <c r="I11" s="109">
        <v>544.70000000000005</v>
      </c>
      <c r="J11" s="74">
        <v>11</v>
      </c>
      <c r="K11" s="109">
        <v>531.63636363636363</v>
      </c>
      <c r="L11" s="74">
        <v>0</v>
      </c>
      <c r="M11" s="74">
        <v>1</v>
      </c>
      <c r="N11" s="59"/>
      <c r="O11" s="78">
        <v>25.504708097928436</v>
      </c>
      <c r="P11" s="78">
        <v>22.535714285714285</v>
      </c>
      <c r="Q11" s="78">
        <v>29.403225806451612</v>
      </c>
      <c r="R11" s="75">
        <v>28.560538116591928</v>
      </c>
      <c r="S11" s="78">
        <v>10.771666666666667</v>
      </c>
      <c r="T11" s="78">
        <v>9.8146911519198667</v>
      </c>
      <c r="U11" s="78">
        <v>14.931506849315069</v>
      </c>
      <c r="V11" s="75">
        <v>18.624031007751938</v>
      </c>
      <c r="W11" s="78">
        <v>16.333333333333332</v>
      </c>
      <c r="X11" s="78">
        <v>12.982456140350877</v>
      </c>
      <c r="Y11" s="78">
        <v>19</v>
      </c>
      <c r="Z11" s="75">
        <v>18.847826086956523</v>
      </c>
      <c r="AA11" s="59"/>
    </row>
    <row r="12" spans="1:27" s="80" customFormat="1" ht="17.100000000000001" customHeight="1" x14ac:dyDescent="0.25">
      <c r="A12" s="57">
        <v>170307</v>
      </c>
      <c r="B12" s="57" t="s">
        <v>276</v>
      </c>
      <c r="C12" s="58" t="s">
        <v>96</v>
      </c>
      <c r="D12" s="74">
        <v>30</v>
      </c>
      <c r="E12" s="120">
        <v>6989</v>
      </c>
      <c r="F12" s="120">
        <v>516</v>
      </c>
      <c r="G12" s="59"/>
      <c r="H12" s="74">
        <v>11</v>
      </c>
      <c r="I12" s="109">
        <v>588.4545454545455</v>
      </c>
      <c r="J12" s="74">
        <v>11</v>
      </c>
      <c r="K12" s="109">
        <v>635.36363636363637</v>
      </c>
      <c r="L12" s="74">
        <v>1</v>
      </c>
      <c r="M12" s="74">
        <v>0</v>
      </c>
      <c r="N12" s="59"/>
      <c r="O12" s="78">
        <v>25.318661971830984</v>
      </c>
      <c r="P12" s="78">
        <v>23.5078125</v>
      </c>
      <c r="Q12" s="78">
        <v>30.44074074074074</v>
      </c>
      <c r="R12" s="75">
        <v>33.570342205323193</v>
      </c>
      <c r="S12" s="78">
        <v>12.024179620034543</v>
      </c>
      <c r="T12" s="78">
        <v>10.005119453924914</v>
      </c>
      <c r="U12" s="78">
        <v>12.594642857142857</v>
      </c>
      <c r="V12" s="75">
        <v>15.459409594095941</v>
      </c>
      <c r="W12" s="78">
        <v>17.388888888888889</v>
      </c>
      <c r="X12" s="78">
        <v>12.409836065573771</v>
      </c>
      <c r="Y12" s="78">
        <v>20.358490566037737</v>
      </c>
      <c r="Z12" s="75">
        <v>20.137254901960784</v>
      </c>
      <c r="AA12" s="59"/>
    </row>
    <row r="13" spans="1:27" s="80" customFormat="1" ht="17.100000000000001" customHeight="1" x14ac:dyDescent="0.25">
      <c r="A13" s="57">
        <v>170308</v>
      </c>
      <c r="B13" s="57" t="s">
        <v>277</v>
      </c>
      <c r="C13" s="58" t="s">
        <v>97</v>
      </c>
      <c r="D13" s="74">
        <v>11</v>
      </c>
      <c r="E13" s="120">
        <v>12665</v>
      </c>
      <c r="F13" s="120">
        <v>882</v>
      </c>
      <c r="G13" s="59"/>
      <c r="H13" s="74">
        <v>10</v>
      </c>
      <c r="I13" s="109">
        <v>1178.3</v>
      </c>
      <c r="J13" s="74">
        <v>11</v>
      </c>
      <c r="K13" s="109">
        <v>1151.3636363636363</v>
      </c>
      <c r="L13" s="74">
        <v>1</v>
      </c>
      <c r="M13" s="74">
        <v>0</v>
      </c>
      <c r="N13" s="59"/>
      <c r="O13" s="78">
        <v>41.721627408993577</v>
      </c>
      <c r="P13" s="78">
        <v>42.805970149253731</v>
      </c>
      <c r="Q13" s="78">
        <v>43.706422018348626</v>
      </c>
      <c r="R13" s="75">
        <v>47.16</v>
      </c>
      <c r="S13" s="78">
        <v>18.332743362831859</v>
      </c>
      <c r="T13" s="78">
        <v>17.651877133105803</v>
      </c>
      <c r="U13" s="78">
        <v>19.231404958677686</v>
      </c>
      <c r="V13" s="75">
        <v>21.075367647058822</v>
      </c>
      <c r="W13" s="78">
        <v>19.803571428571427</v>
      </c>
      <c r="X13" s="78">
        <v>16.032786885245901</v>
      </c>
      <c r="Y13" s="78">
        <v>25.521739130434781</v>
      </c>
      <c r="Z13" s="75">
        <v>24.892857142857142</v>
      </c>
      <c r="AA13" s="59"/>
    </row>
    <row r="14" spans="1:27" s="80" customFormat="1" ht="17.100000000000001" customHeight="1" x14ac:dyDescent="0.25">
      <c r="A14" s="57">
        <v>170309</v>
      </c>
      <c r="B14" s="57" t="s">
        <v>276</v>
      </c>
      <c r="C14" s="58" t="s">
        <v>98</v>
      </c>
      <c r="D14" s="74">
        <v>75</v>
      </c>
      <c r="E14" s="120">
        <v>9148</v>
      </c>
      <c r="F14" s="120">
        <v>820</v>
      </c>
      <c r="G14" s="59"/>
      <c r="H14" s="74">
        <v>18</v>
      </c>
      <c r="I14" s="109">
        <v>462.66666666666669</v>
      </c>
      <c r="J14" s="74">
        <v>17</v>
      </c>
      <c r="K14" s="109">
        <v>538.11764705882354</v>
      </c>
      <c r="L14" s="74">
        <v>0</v>
      </c>
      <c r="M14" s="74">
        <v>1</v>
      </c>
      <c r="N14" s="59"/>
      <c r="O14" s="78">
        <v>29.034988713318285</v>
      </c>
      <c r="P14" s="78">
        <v>27.275442477876105</v>
      </c>
      <c r="Q14" s="78">
        <v>32.349381017881704</v>
      </c>
      <c r="R14" s="75">
        <v>30.310393258426966</v>
      </c>
      <c r="S14" s="78">
        <v>11.582480091012513</v>
      </c>
      <c r="T14" s="78">
        <v>10.977154724818277</v>
      </c>
      <c r="U14" s="78">
        <v>14.784150156412931</v>
      </c>
      <c r="V14" s="75">
        <v>18.469534050179213</v>
      </c>
      <c r="W14" s="78">
        <v>18.5</v>
      </c>
      <c r="X14" s="78">
        <v>18.586206896551722</v>
      </c>
      <c r="Y14" s="78">
        <v>21.973684210526315</v>
      </c>
      <c r="Z14" s="75">
        <v>20.727272727272727</v>
      </c>
      <c r="AA14" s="59"/>
    </row>
    <row r="15" spans="1:27" s="80" customFormat="1" ht="17.100000000000001" customHeight="1" x14ac:dyDescent="0.25">
      <c r="A15" s="57">
        <v>170310</v>
      </c>
      <c r="B15" s="57" t="s">
        <v>276</v>
      </c>
      <c r="C15" s="58" t="s">
        <v>99</v>
      </c>
      <c r="D15" s="74">
        <v>13</v>
      </c>
      <c r="E15" s="120">
        <v>1000</v>
      </c>
      <c r="F15" s="120">
        <v>62</v>
      </c>
      <c r="G15" s="59"/>
      <c r="H15" s="74">
        <v>4</v>
      </c>
      <c r="I15" s="109">
        <v>234.5</v>
      </c>
      <c r="J15" s="74">
        <v>3</v>
      </c>
      <c r="K15" s="109">
        <v>333.33333333333331</v>
      </c>
      <c r="L15" s="74">
        <v>0</v>
      </c>
      <c r="M15" s="74">
        <v>1</v>
      </c>
      <c r="N15" s="59"/>
      <c r="O15" s="78">
        <v>12.742574257425742</v>
      </c>
      <c r="P15" s="78">
        <v>9.9198113207547163</v>
      </c>
      <c r="Q15" s="78">
        <v>13.447826086956521</v>
      </c>
      <c r="R15" s="75">
        <v>16.082840236686391</v>
      </c>
      <c r="S15" s="78">
        <v>11.030864197530864</v>
      </c>
      <c r="T15" s="78">
        <v>6.9485294117647056</v>
      </c>
      <c r="U15" s="78">
        <v>7.3353658536585362</v>
      </c>
      <c r="V15" s="75">
        <v>8.6573426573426566</v>
      </c>
      <c r="W15" s="78">
        <v>5</v>
      </c>
      <c r="X15" s="78">
        <v>0</v>
      </c>
      <c r="Y15" s="78">
        <v>3.75</v>
      </c>
      <c r="Z15" s="75">
        <v>4.5999999999999996</v>
      </c>
      <c r="AA15" s="59"/>
    </row>
    <row r="16" spans="1:27" s="80" customFormat="1" ht="17.100000000000001" customHeight="1" x14ac:dyDescent="0.25">
      <c r="A16" s="57">
        <v>170311</v>
      </c>
      <c r="B16" s="57" t="s">
        <v>276</v>
      </c>
      <c r="C16" s="58" t="s">
        <v>100</v>
      </c>
      <c r="D16" s="74">
        <v>31</v>
      </c>
      <c r="E16" s="120">
        <v>2520</v>
      </c>
      <c r="F16" s="120">
        <v>105</v>
      </c>
      <c r="G16" s="59"/>
      <c r="H16" s="74">
        <v>8</v>
      </c>
      <c r="I16" s="109">
        <v>301.875</v>
      </c>
      <c r="J16" s="74">
        <v>7</v>
      </c>
      <c r="K16" s="109">
        <v>360</v>
      </c>
      <c r="L16" s="74">
        <v>0</v>
      </c>
      <c r="M16" s="74">
        <v>0</v>
      </c>
      <c r="N16" s="59"/>
      <c r="O16" s="78">
        <v>16.054862842892767</v>
      </c>
      <c r="P16" s="78">
        <v>12.228205128205127</v>
      </c>
      <c r="Q16" s="78">
        <v>19.300632911392405</v>
      </c>
      <c r="R16" s="75">
        <v>17.990625000000001</v>
      </c>
      <c r="S16" s="78">
        <v>7.5129032258064514</v>
      </c>
      <c r="T16" s="78">
        <v>7.8043478260869561</v>
      </c>
      <c r="U16" s="78">
        <v>9.4373088685015283</v>
      </c>
      <c r="V16" s="75">
        <v>13.179930795847751</v>
      </c>
      <c r="W16" s="78">
        <v>0</v>
      </c>
      <c r="X16" s="78">
        <v>0</v>
      </c>
      <c r="Y16" s="78">
        <v>0</v>
      </c>
      <c r="Z16" s="75">
        <v>0</v>
      </c>
      <c r="AA16" s="59"/>
    </row>
    <row r="17" spans="1:27" s="80" customFormat="1" ht="17.100000000000001" customHeight="1" x14ac:dyDescent="0.25">
      <c r="A17" s="57">
        <v>170312</v>
      </c>
      <c r="B17" s="57" t="s">
        <v>277</v>
      </c>
      <c r="C17" s="58" t="s">
        <v>101</v>
      </c>
      <c r="D17" s="74">
        <v>15</v>
      </c>
      <c r="E17" s="120">
        <v>37416</v>
      </c>
      <c r="F17" s="120">
        <v>4603</v>
      </c>
      <c r="G17" s="59"/>
      <c r="H17" s="74">
        <v>23</v>
      </c>
      <c r="I17" s="109">
        <v>1426.6521739130435</v>
      </c>
      <c r="J17" s="74">
        <v>28</v>
      </c>
      <c r="K17" s="109">
        <v>1336.2857142857142</v>
      </c>
      <c r="L17" s="74">
        <v>3</v>
      </c>
      <c r="M17" s="74">
        <v>2</v>
      </c>
      <c r="N17" s="59"/>
      <c r="O17" s="78">
        <v>36.38803556992724</v>
      </c>
      <c r="P17" s="78">
        <v>34.533489096573206</v>
      </c>
      <c r="Q17" s="78">
        <v>41.455298013245034</v>
      </c>
      <c r="R17" s="75">
        <v>48.91495327102804</v>
      </c>
      <c r="S17" s="78">
        <v>15.874829931972789</v>
      </c>
      <c r="T17" s="78">
        <v>14.944405837387075</v>
      </c>
      <c r="U17" s="78">
        <v>23.017341040462426</v>
      </c>
      <c r="V17" s="75">
        <v>24.657164291072768</v>
      </c>
      <c r="W17" s="78">
        <v>22.534351145038169</v>
      </c>
      <c r="X17" s="78">
        <v>16.929961089494164</v>
      </c>
      <c r="Y17" s="78">
        <v>27.012605042016808</v>
      </c>
      <c r="Z17" s="75">
        <v>29.425000000000001</v>
      </c>
      <c r="AA17" s="59"/>
    </row>
    <row r="18" spans="1:27" s="80" customFormat="1" ht="17.100000000000001" customHeight="1" x14ac:dyDescent="0.25">
      <c r="A18" s="57">
        <v>170313</v>
      </c>
      <c r="B18" s="57" t="s">
        <v>277</v>
      </c>
      <c r="C18" s="58" t="s">
        <v>102</v>
      </c>
      <c r="D18" s="74">
        <v>1</v>
      </c>
      <c r="E18" s="120">
        <v>24768</v>
      </c>
      <c r="F18" s="120">
        <v>2700</v>
      </c>
      <c r="G18" s="59"/>
      <c r="H18" s="74">
        <v>15</v>
      </c>
      <c r="I18" s="109">
        <v>1471.2</v>
      </c>
      <c r="J18" s="74">
        <v>18</v>
      </c>
      <c r="K18" s="109">
        <v>1376</v>
      </c>
      <c r="L18" s="74">
        <v>2</v>
      </c>
      <c r="M18" s="74">
        <v>1</v>
      </c>
      <c r="N18" s="59"/>
      <c r="O18" s="78">
        <v>44.575757575757578</v>
      </c>
      <c r="P18" s="78">
        <v>42.931677018633543</v>
      </c>
      <c r="Q18" s="78">
        <v>50.763688760806915</v>
      </c>
      <c r="R18" s="75">
        <v>58.743362831858406</v>
      </c>
      <c r="S18" s="78">
        <v>13.632505175983438</v>
      </c>
      <c r="T18" s="78">
        <v>9.6486486486486491</v>
      </c>
      <c r="U18" s="78">
        <v>13.437354988399072</v>
      </c>
      <c r="V18" s="75">
        <v>16.842224744608398</v>
      </c>
      <c r="W18" s="78">
        <v>24.707317073170731</v>
      </c>
      <c r="X18" s="78">
        <v>23.309090909090909</v>
      </c>
      <c r="Y18" s="78">
        <v>26.462585034013607</v>
      </c>
      <c r="Z18" s="75">
        <v>28.70945945945946</v>
      </c>
      <c r="AA18" s="59"/>
    </row>
    <row r="19" spans="1:27" s="80" customFormat="1" ht="17.100000000000001" customHeight="1" x14ac:dyDescent="0.25">
      <c r="A19" s="57">
        <v>170314</v>
      </c>
      <c r="B19" s="57" t="s">
        <v>277</v>
      </c>
      <c r="C19" s="58" t="s">
        <v>103</v>
      </c>
      <c r="D19" s="74">
        <v>1</v>
      </c>
      <c r="E19" s="120">
        <v>20842</v>
      </c>
      <c r="F19" s="120">
        <v>2021</v>
      </c>
      <c r="G19" s="59"/>
      <c r="H19" s="74">
        <v>13</v>
      </c>
      <c r="I19" s="109">
        <v>1447.7692307692307</v>
      </c>
      <c r="J19" s="74">
        <v>15</v>
      </c>
      <c r="K19" s="109">
        <v>1389.4666666666667</v>
      </c>
      <c r="L19" s="74">
        <v>2</v>
      </c>
      <c r="M19" s="74">
        <v>0</v>
      </c>
      <c r="N19" s="59"/>
      <c r="O19" s="78">
        <v>31.964179104477612</v>
      </c>
      <c r="P19" s="78">
        <v>29.022972972972973</v>
      </c>
      <c r="Q19" s="78">
        <v>38.314516129032256</v>
      </c>
      <c r="R19" s="75">
        <v>44.381282495667243</v>
      </c>
      <c r="S19" s="78">
        <v>15.85385656292287</v>
      </c>
      <c r="T19" s="78">
        <v>10.979139504563234</v>
      </c>
      <c r="U19" s="78">
        <v>18.465811965811966</v>
      </c>
      <c r="V19" s="75">
        <v>24.296124031007754</v>
      </c>
      <c r="W19" s="78">
        <v>21.657657657657658</v>
      </c>
      <c r="X19" s="78">
        <v>13.699186991869919</v>
      </c>
      <c r="Y19" s="78">
        <v>24.371134020618555</v>
      </c>
      <c r="Z19" s="75">
        <v>28.141304347826086</v>
      </c>
      <c r="AA19" s="59"/>
    </row>
    <row r="20" spans="1:27" s="80" customFormat="1" ht="17.100000000000001" customHeight="1" x14ac:dyDescent="0.25">
      <c r="A20" s="57">
        <v>170315</v>
      </c>
      <c r="B20" s="57" t="s">
        <v>277</v>
      </c>
      <c r="C20" s="58" t="s">
        <v>104</v>
      </c>
      <c r="D20" s="74">
        <v>2</v>
      </c>
      <c r="E20" s="120">
        <v>13269</v>
      </c>
      <c r="F20" s="120">
        <v>1415</v>
      </c>
      <c r="G20" s="59"/>
      <c r="H20" s="74">
        <v>8</v>
      </c>
      <c r="I20" s="109">
        <v>1481.75</v>
      </c>
      <c r="J20" s="74">
        <v>10</v>
      </c>
      <c r="K20" s="109">
        <v>1326.9</v>
      </c>
      <c r="L20" s="74">
        <v>2</v>
      </c>
      <c r="M20" s="74">
        <v>0</v>
      </c>
      <c r="N20" s="59"/>
      <c r="O20" s="78">
        <v>39.946472019464721</v>
      </c>
      <c r="P20" s="78">
        <v>36.716791979949875</v>
      </c>
      <c r="Q20" s="78">
        <v>49.345238095238095</v>
      </c>
      <c r="R20" s="75">
        <v>49.077540106951872</v>
      </c>
      <c r="S20" s="78">
        <v>14.618613138686131</v>
      </c>
      <c r="T20" s="78">
        <v>8.8791666666666664</v>
      </c>
      <c r="U20" s="78">
        <v>12.728744939271255</v>
      </c>
      <c r="V20" s="75">
        <v>16.28842105263158</v>
      </c>
      <c r="W20" s="78">
        <v>22.235294117647058</v>
      </c>
      <c r="X20" s="78">
        <v>15.051282051282051</v>
      </c>
      <c r="Y20" s="78">
        <v>26.46590909090909</v>
      </c>
      <c r="Z20" s="75">
        <v>24.957446808510639</v>
      </c>
      <c r="AA20" s="59"/>
    </row>
    <row r="21" spans="1:27" s="80" customFormat="1" ht="17.100000000000001" customHeight="1" x14ac:dyDescent="0.25">
      <c r="A21" s="57">
        <v>170316</v>
      </c>
      <c r="B21" s="57" t="s">
        <v>277</v>
      </c>
      <c r="C21" s="58" t="s">
        <v>105</v>
      </c>
      <c r="D21" s="74">
        <v>1</v>
      </c>
      <c r="E21" s="120">
        <v>24202</v>
      </c>
      <c r="F21" s="120">
        <v>2768</v>
      </c>
      <c r="G21" s="59"/>
      <c r="H21" s="74">
        <v>16</v>
      </c>
      <c r="I21" s="109">
        <v>1339.625</v>
      </c>
      <c r="J21" s="74">
        <v>19</v>
      </c>
      <c r="K21" s="109">
        <v>1273.7894736842106</v>
      </c>
      <c r="L21" s="74">
        <v>3</v>
      </c>
      <c r="M21" s="74">
        <v>0</v>
      </c>
      <c r="N21" s="59"/>
      <c r="O21" s="78">
        <v>36.717045454545456</v>
      </c>
      <c r="P21" s="78">
        <v>33.348027842227381</v>
      </c>
      <c r="Q21" s="78">
        <v>41.730918499353173</v>
      </c>
      <c r="R21" s="75">
        <v>45.662698412698411</v>
      </c>
      <c r="S21" s="78">
        <v>14.642447418738049</v>
      </c>
      <c r="T21" s="78">
        <v>13.01380042462845</v>
      </c>
      <c r="U21" s="78">
        <v>17.11717861205916</v>
      </c>
      <c r="V21" s="75">
        <v>21.991169977924944</v>
      </c>
      <c r="W21" s="78">
        <v>17.654545454545456</v>
      </c>
      <c r="X21" s="78">
        <v>13.76536312849162</v>
      </c>
      <c r="Y21" s="78">
        <v>22.484848484848484</v>
      </c>
      <c r="Z21" s="75">
        <v>27.23076923076923</v>
      </c>
      <c r="AA21" s="59"/>
    </row>
    <row r="22" spans="1:27" s="80" customFormat="1" ht="17.100000000000001" customHeight="1" x14ac:dyDescent="0.25">
      <c r="A22" s="57">
        <v>170317</v>
      </c>
      <c r="B22" s="57" t="s">
        <v>277</v>
      </c>
      <c r="C22" s="58" t="s">
        <v>106</v>
      </c>
      <c r="D22" s="74">
        <v>27</v>
      </c>
      <c r="E22" s="120">
        <v>24518</v>
      </c>
      <c r="F22" s="120">
        <v>1981</v>
      </c>
      <c r="G22" s="59"/>
      <c r="H22" s="74">
        <v>17</v>
      </c>
      <c r="I22" s="109">
        <v>1325.7058823529412</v>
      </c>
      <c r="J22" s="74">
        <v>19</v>
      </c>
      <c r="K22" s="109">
        <v>1290.421052631579</v>
      </c>
      <c r="L22" s="74">
        <v>2</v>
      </c>
      <c r="M22" s="74">
        <v>0</v>
      </c>
      <c r="N22" s="59"/>
      <c r="O22" s="78">
        <v>40.304442036836406</v>
      </c>
      <c r="P22" s="78">
        <v>37.880046136101498</v>
      </c>
      <c r="Q22" s="78">
        <v>44.229468599033815</v>
      </c>
      <c r="R22" s="75">
        <v>49.967540574282147</v>
      </c>
      <c r="S22" s="78">
        <v>14.036857419980601</v>
      </c>
      <c r="T22" s="78">
        <v>13.656160458452723</v>
      </c>
      <c r="U22" s="78">
        <v>21.140765765765767</v>
      </c>
      <c r="V22" s="75">
        <v>27.963292547274751</v>
      </c>
      <c r="W22" s="78">
        <v>23.283185840707965</v>
      </c>
      <c r="X22" s="78">
        <v>17.90990990990991</v>
      </c>
      <c r="Y22" s="78">
        <v>31.430555555555557</v>
      </c>
      <c r="Z22" s="75">
        <v>31.719512195121951</v>
      </c>
      <c r="AA22" s="59"/>
    </row>
    <row r="23" spans="1:27" s="80" customFormat="1" ht="17.100000000000001" customHeight="1" x14ac:dyDescent="0.25">
      <c r="A23" s="57">
        <v>170318</v>
      </c>
      <c r="B23" s="57" t="s">
        <v>276</v>
      </c>
      <c r="C23" s="58" t="s">
        <v>107</v>
      </c>
      <c r="D23" s="74">
        <v>40</v>
      </c>
      <c r="E23" s="120">
        <v>4751</v>
      </c>
      <c r="F23" s="120">
        <v>355</v>
      </c>
      <c r="G23" s="59"/>
      <c r="H23" s="74">
        <v>8</v>
      </c>
      <c r="I23" s="109">
        <v>549.5</v>
      </c>
      <c r="J23" s="74">
        <v>8</v>
      </c>
      <c r="K23" s="109">
        <v>593.875</v>
      </c>
      <c r="L23" s="74">
        <v>0</v>
      </c>
      <c r="M23" s="74">
        <v>1</v>
      </c>
      <c r="N23" s="59"/>
      <c r="O23" s="78">
        <v>24.952736318407961</v>
      </c>
      <c r="P23" s="78">
        <v>23.204359673024523</v>
      </c>
      <c r="Q23" s="78">
        <v>31.214925373134328</v>
      </c>
      <c r="R23" s="75">
        <v>31.681818181818183</v>
      </c>
      <c r="S23" s="78">
        <v>10.191256830601093</v>
      </c>
      <c r="T23" s="78">
        <v>9.7020725388601043</v>
      </c>
      <c r="U23" s="78">
        <v>12.342931937172775</v>
      </c>
      <c r="V23" s="75">
        <v>17.415929203539822</v>
      </c>
      <c r="W23" s="78">
        <v>21.045454545454547</v>
      </c>
      <c r="X23" s="78">
        <v>17.28</v>
      </c>
      <c r="Y23" s="78">
        <v>19.875</v>
      </c>
      <c r="Z23" s="75">
        <v>25.642857142857142</v>
      </c>
      <c r="AA23" s="59"/>
    </row>
    <row r="24" spans="1:27" s="80" customFormat="1" ht="17.100000000000001" customHeight="1" x14ac:dyDescent="0.25">
      <c r="A24" s="57">
        <v>170319</v>
      </c>
      <c r="B24" s="57" t="s">
        <v>276</v>
      </c>
      <c r="C24" s="58" t="s">
        <v>108</v>
      </c>
      <c r="D24" s="74">
        <v>4</v>
      </c>
      <c r="E24" s="120">
        <v>1387</v>
      </c>
      <c r="F24" s="120">
        <v>78</v>
      </c>
      <c r="G24" s="59"/>
      <c r="H24" s="74">
        <v>3</v>
      </c>
      <c r="I24" s="109">
        <v>436.33333333333331</v>
      </c>
      <c r="J24" s="74">
        <v>3</v>
      </c>
      <c r="K24" s="109">
        <v>462.33333333333331</v>
      </c>
      <c r="L24" s="74">
        <v>0</v>
      </c>
      <c r="M24" s="74">
        <v>0</v>
      </c>
      <c r="N24" s="59"/>
      <c r="O24" s="78">
        <v>19.183544303797468</v>
      </c>
      <c r="P24" s="78">
        <v>14.493827160493828</v>
      </c>
      <c r="Q24" s="78">
        <v>19.069182389937108</v>
      </c>
      <c r="R24" s="75">
        <v>16.402597402597401</v>
      </c>
      <c r="S24" s="78">
        <v>8.7018633540372665</v>
      </c>
      <c r="T24" s="78">
        <v>8.6265822784810133</v>
      </c>
      <c r="U24" s="78">
        <v>11.044444444444444</v>
      </c>
      <c r="V24" s="75">
        <v>15.073825503355705</v>
      </c>
      <c r="W24" s="78">
        <v>0</v>
      </c>
      <c r="X24" s="78">
        <v>0</v>
      </c>
      <c r="Y24" s="78">
        <v>0</v>
      </c>
      <c r="Z24" s="75">
        <v>0</v>
      </c>
      <c r="AA24" s="59"/>
    </row>
    <row r="25" spans="1:27" s="80" customFormat="1" ht="17.100000000000001" customHeight="1" x14ac:dyDescent="0.25">
      <c r="A25" s="57">
        <v>170320</v>
      </c>
      <c r="B25" s="57" t="s">
        <v>276</v>
      </c>
      <c r="C25" s="58" t="s">
        <v>109</v>
      </c>
      <c r="D25" s="74">
        <v>28</v>
      </c>
      <c r="E25" s="120">
        <v>1212</v>
      </c>
      <c r="F25" s="120">
        <v>89</v>
      </c>
      <c r="G25" s="59"/>
      <c r="H25" s="74">
        <v>5</v>
      </c>
      <c r="I25" s="109">
        <v>224.6</v>
      </c>
      <c r="J25" s="74">
        <v>5</v>
      </c>
      <c r="K25" s="109">
        <v>242.4</v>
      </c>
      <c r="L25" s="74">
        <v>0</v>
      </c>
      <c r="M25" s="74">
        <v>0</v>
      </c>
      <c r="N25" s="59"/>
      <c r="O25" s="78">
        <v>13.666666666666666</v>
      </c>
      <c r="P25" s="78">
        <v>11.083044982698961</v>
      </c>
      <c r="Q25" s="78">
        <v>16.226415094339622</v>
      </c>
      <c r="R25" s="75">
        <v>18.294354838709676</v>
      </c>
      <c r="S25" s="78">
        <v>6.25</v>
      </c>
      <c r="T25" s="78">
        <v>4.2007168458781363</v>
      </c>
      <c r="U25" s="78">
        <v>7.871428571428571</v>
      </c>
      <c r="V25" s="75">
        <v>12.881226053639846</v>
      </c>
      <c r="W25" s="78">
        <v>0</v>
      </c>
      <c r="X25" s="78">
        <v>0</v>
      </c>
      <c r="Y25" s="78">
        <v>0</v>
      </c>
      <c r="Z25" s="75">
        <v>0</v>
      </c>
      <c r="AA25" s="59"/>
    </row>
    <row r="26" spans="1:27" s="80" customFormat="1" ht="17.100000000000001" customHeight="1" x14ac:dyDescent="0.25">
      <c r="A26" s="57">
        <v>170321</v>
      </c>
      <c r="B26" s="57" t="s">
        <v>276</v>
      </c>
      <c r="C26" s="58" t="s">
        <v>110</v>
      </c>
      <c r="D26" s="74">
        <v>14</v>
      </c>
      <c r="E26" s="120">
        <v>1821</v>
      </c>
      <c r="F26" s="120">
        <v>85</v>
      </c>
      <c r="G26" s="59"/>
      <c r="H26" s="74">
        <v>4</v>
      </c>
      <c r="I26" s="109">
        <v>434</v>
      </c>
      <c r="J26" s="74">
        <v>4</v>
      </c>
      <c r="K26" s="109">
        <v>455.25</v>
      </c>
      <c r="L26" s="74">
        <v>0</v>
      </c>
      <c r="M26" s="74">
        <v>0</v>
      </c>
      <c r="N26" s="59"/>
      <c r="O26" s="78">
        <v>21.604444444444443</v>
      </c>
      <c r="P26" s="78">
        <v>21.600985221674875</v>
      </c>
      <c r="Q26" s="78">
        <v>26.819905213270143</v>
      </c>
      <c r="R26" s="75">
        <v>24.638297872340427</v>
      </c>
      <c r="S26" s="78">
        <v>10.535714285714286</v>
      </c>
      <c r="T26" s="78">
        <v>8.2105263157894743</v>
      </c>
      <c r="U26" s="78">
        <v>11.838842975206612</v>
      </c>
      <c r="V26" s="75">
        <v>15.30188679245283</v>
      </c>
      <c r="W26" s="78">
        <v>0</v>
      </c>
      <c r="X26" s="78">
        <v>0</v>
      </c>
      <c r="Y26" s="78">
        <v>0</v>
      </c>
      <c r="Z26" s="75">
        <v>0</v>
      </c>
      <c r="AA26" s="59"/>
    </row>
    <row r="27" spans="1:27" s="80" customFormat="1" ht="17.100000000000001" customHeight="1" x14ac:dyDescent="0.25">
      <c r="A27" s="57">
        <v>170322</v>
      </c>
      <c r="B27" s="57" t="s">
        <v>276</v>
      </c>
      <c r="C27" s="58" t="s">
        <v>111</v>
      </c>
      <c r="D27" s="74">
        <v>41</v>
      </c>
      <c r="E27" s="120">
        <v>13252</v>
      </c>
      <c r="F27" s="120">
        <v>927</v>
      </c>
      <c r="G27" s="59"/>
      <c r="H27" s="74">
        <v>18</v>
      </c>
      <c r="I27" s="109">
        <v>684.72222222222217</v>
      </c>
      <c r="J27" s="74">
        <v>17</v>
      </c>
      <c r="K27" s="109">
        <v>779.52941176470586</v>
      </c>
      <c r="L27" s="74">
        <v>1</v>
      </c>
      <c r="M27" s="74">
        <v>0</v>
      </c>
      <c r="N27" s="59"/>
      <c r="O27" s="78">
        <v>28.184238551650694</v>
      </c>
      <c r="P27" s="78">
        <v>27.966120218579235</v>
      </c>
      <c r="Q27" s="78">
        <v>34.130162703379227</v>
      </c>
      <c r="R27" s="75">
        <v>35.506596306068602</v>
      </c>
      <c r="S27" s="78">
        <v>11.897872340425533</v>
      </c>
      <c r="T27" s="78">
        <v>10.73644251626898</v>
      </c>
      <c r="U27" s="78">
        <v>15.630785791173304</v>
      </c>
      <c r="V27" s="75">
        <v>23.23012048192771</v>
      </c>
      <c r="W27" s="78">
        <v>24.754098360655739</v>
      </c>
      <c r="X27" s="78">
        <v>20.673913043478262</v>
      </c>
      <c r="Y27" s="78">
        <v>29.188679245283019</v>
      </c>
      <c r="Z27" s="75">
        <v>30.678571428571427</v>
      </c>
      <c r="AA27" s="59"/>
    </row>
    <row r="28" spans="1:27" s="80" customFormat="1" ht="17.100000000000001" customHeight="1" x14ac:dyDescent="0.25">
      <c r="A28" s="57">
        <v>170323</v>
      </c>
      <c r="B28" s="57" t="s">
        <v>276</v>
      </c>
      <c r="C28" s="58" t="s">
        <v>112</v>
      </c>
      <c r="D28" s="74">
        <v>44</v>
      </c>
      <c r="E28" s="120">
        <v>4459</v>
      </c>
      <c r="F28" s="120">
        <v>303</v>
      </c>
      <c r="G28" s="59"/>
      <c r="H28" s="74">
        <v>8</v>
      </c>
      <c r="I28" s="109">
        <v>519.5</v>
      </c>
      <c r="J28" s="74">
        <v>8</v>
      </c>
      <c r="K28" s="109">
        <v>557.375</v>
      </c>
      <c r="L28" s="74">
        <v>0</v>
      </c>
      <c r="M28" s="74">
        <v>1</v>
      </c>
      <c r="N28" s="59"/>
      <c r="O28" s="78">
        <v>24.509803921568629</v>
      </c>
      <c r="P28" s="78">
        <v>21.245700245700245</v>
      </c>
      <c r="Q28" s="78">
        <v>28.139479905437351</v>
      </c>
      <c r="R28" s="75">
        <v>25.997607655502392</v>
      </c>
      <c r="S28" s="78">
        <v>7.4344262295081966</v>
      </c>
      <c r="T28" s="78">
        <v>5.5968253968253965</v>
      </c>
      <c r="U28" s="78">
        <v>9.0933940774487478</v>
      </c>
      <c r="V28" s="75">
        <v>12.943548387096774</v>
      </c>
      <c r="W28" s="78">
        <v>16.5</v>
      </c>
      <c r="X28" s="78">
        <v>15.625</v>
      </c>
      <c r="Y28" s="78">
        <v>18.06451612903226</v>
      </c>
      <c r="Z28" s="75">
        <v>18.32</v>
      </c>
      <c r="AA28" s="59"/>
    </row>
    <row r="29" spans="1:27" s="80" customFormat="1" ht="17.100000000000001" customHeight="1" x14ac:dyDescent="0.25">
      <c r="A29" s="57">
        <v>170324</v>
      </c>
      <c r="B29" s="57" t="s">
        <v>276</v>
      </c>
      <c r="C29" s="58" t="s">
        <v>113</v>
      </c>
      <c r="D29" s="74">
        <v>14</v>
      </c>
      <c r="E29" s="120">
        <v>20880</v>
      </c>
      <c r="F29" s="120">
        <v>2600</v>
      </c>
      <c r="G29" s="59"/>
      <c r="H29" s="74">
        <v>15</v>
      </c>
      <c r="I29" s="109">
        <v>1218.6666666666667</v>
      </c>
      <c r="J29" s="74">
        <v>18</v>
      </c>
      <c r="K29" s="109">
        <v>1160</v>
      </c>
      <c r="L29" s="74">
        <v>2</v>
      </c>
      <c r="M29" s="74">
        <v>1</v>
      </c>
      <c r="N29" s="59"/>
      <c r="O29" s="78">
        <v>31.264434180138569</v>
      </c>
      <c r="P29" s="78">
        <v>28.538116591928251</v>
      </c>
      <c r="Q29" s="78">
        <v>32.927315357561547</v>
      </c>
      <c r="R29" s="75">
        <v>38.879945429740793</v>
      </c>
      <c r="S29" s="78">
        <v>13.589338598223099</v>
      </c>
      <c r="T29" s="78">
        <v>10.866943866943867</v>
      </c>
      <c r="U29" s="78">
        <v>14.314453125</v>
      </c>
      <c r="V29" s="75">
        <v>20.423618634886239</v>
      </c>
      <c r="W29" s="78">
        <v>22.120689655172413</v>
      </c>
      <c r="X29" s="78">
        <v>14.664634146341463</v>
      </c>
      <c r="Y29" s="78">
        <v>24.286764705882351</v>
      </c>
      <c r="Z29" s="75">
        <v>26.528571428571428</v>
      </c>
      <c r="AA29" s="59"/>
    </row>
    <row r="30" spans="1:27" s="80" customFormat="1" ht="17.100000000000001" customHeight="1" x14ac:dyDescent="0.25">
      <c r="A30" s="57">
        <v>170325</v>
      </c>
      <c r="B30" s="57" t="s">
        <v>276</v>
      </c>
      <c r="C30" s="58" t="s">
        <v>114</v>
      </c>
      <c r="D30" s="74">
        <v>30</v>
      </c>
      <c r="E30" s="120">
        <v>7940</v>
      </c>
      <c r="F30" s="120">
        <v>493</v>
      </c>
      <c r="G30" s="59"/>
      <c r="H30" s="74">
        <v>10</v>
      </c>
      <c r="I30" s="109">
        <v>744.7</v>
      </c>
      <c r="J30" s="74">
        <v>10</v>
      </c>
      <c r="K30" s="109">
        <v>794</v>
      </c>
      <c r="L30" s="74">
        <v>0</v>
      </c>
      <c r="M30" s="74">
        <v>1</v>
      </c>
      <c r="N30" s="59"/>
      <c r="O30" s="78">
        <v>34.11785714285714</v>
      </c>
      <c r="P30" s="78">
        <v>28.978142076502731</v>
      </c>
      <c r="Q30" s="78">
        <v>34.032818532818531</v>
      </c>
      <c r="R30" s="75">
        <v>35.792000000000002</v>
      </c>
      <c r="S30" s="78">
        <v>13.297087378640777</v>
      </c>
      <c r="T30" s="78">
        <v>9.47227533460803</v>
      </c>
      <c r="U30" s="78">
        <v>14.251386321626617</v>
      </c>
      <c r="V30" s="75">
        <v>20.748962655601659</v>
      </c>
      <c r="W30" s="78">
        <v>19.684210526315791</v>
      </c>
      <c r="X30" s="78">
        <v>7.6779661016949152</v>
      </c>
      <c r="Y30" s="78">
        <v>13.333333333333334</v>
      </c>
      <c r="Z30" s="75">
        <v>15.526315789473685</v>
      </c>
      <c r="AA30" s="59"/>
    </row>
    <row r="31" spans="1:27" s="80" customFormat="1" ht="17.100000000000001" customHeight="1" x14ac:dyDescent="0.25">
      <c r="A31" s="57">
        <v>170326</v>
      </c>
      <c r="B31" s="57" t="s">
        <v>276</v>
      </c>
      <c r="C31" s="58" t="s">
        <v>115</v>
      </c>
      <c r="D31" s="74">
        <v>11</v>
      </c>
      <c r="E31" s="120">
        <v>3486</v>
      </c>
      <c r="F31" s="120">
        <v>214</v>
      </c>
      <c r="G31" s="59"/>
      <c r="H31" s="74">
        <v>6</v>
      </c>
      <c r="I31" s="109">
        <v>545.33333333333337</v>
      </c>
      <c r="J31" s="74">
        <v>6</v>
      </c>
      <c r="K31" s="109">
        <v>581</v>
      </c>
      <c r="L31" s="74">
        <v>0</v>
      </c>
      <c r="M31" s="74">
        <v>1</v>
      </c>
      <c r="N31" s="59"/>
      <c r="O31" s="78">
        <v>25.075075075075077</v>
      </c>
      <c r="P31" s="78">
        <v>20.397626112759642</v>
      </c>
      <c r="Q31" s="78">
        <v>27.799319727891156</v>
      </c>
      <c r="R31" s="75">
        <v>26.297658862876254</v>
      </c>
      <c r="S31" s="78">
        <v>10.22397476340694</v>
      </c>
      <c r="T31" s="78">
        <v>8.5579268292682933</v>
      </c>
      <c r="U31" s="78">
        <v>14.440514469453376</v>
      </c>
      <c r="V31" s="75">
        <v>17.673469387755102</v>
      </c>
      <c r="W31" s="78">
        <v>16.5</v>
      </c>
      <c r="X31" s="78">
        <v>11.615384615384615</v>
      </c>
      <c r="Y31" s="78">
        <v>14.666666666666666</v>
      </c>
      <c r="Z31" s="75">
        <v>13.692307692307692</v>
      </c>
      <c r="AA31" s="59"/>
    </row>
    <row r="32" spans="1:27" s="80" customFormat="1" ht="17.100000000000001" customHeight="1" x14ac:dyDescent="0.25">
      <c r="A32" s="57">
        <v>170327</v>
      </c>
      <c r="B32" s="57" t="s">
        <v>276</v>
      </c>
      <c r="C32" s="58" t="s">
        <v>116</v>
      </c>
      <c r="D32" s="74">
        <v>33</v>
      </c>
      <c r="E32" s="120">
        <v>9159</v>
      </c>
      <c r="F32" s="120">
        <v>917</v>
      </c>
      <c r="G32" s="59"/>
      <c r="H32" s="74">
        <v>12</v>
      </c>
      <c r="I32" s="109">
        <v>686.83333333333337</v>
      </c>
      <c r="J32" s="74">
        <v>11</v>
      </c>
      <c r="K32" s="109">
        <v>832.63636363636363</v>
      </c>
      <c r="L32" s="74">
        <v>0</v>
      </c>
      <c r="M32" s="74">
        <v>1</v>
      </c>
      <c r="N32" s="59"/>
      <c r="O32" s="78">
        <v>25.823529411764707</v>
      </c>
      <c r="P32" s="78">
        <v>21.782163742690059</v>
      </c>
      <c r="Q32" s="78">
        <v>29.176870748299319</v>
      </c>
      <c r="R32" s="75">
        <v>31.5</v>
      </c>
      <c r="S32" s="78">
        <v>13.033557046979865</v>
      </c>
      <c r="T32" s="78">
        <v>10.322259136212624</v>
      </c>
      <c r="U32" s="78">
        <v>15.384615384615385</v>
      </c>
      <c r="V32" s="75">
        <v>22.555357142857144</v>
      </c>
      <c r="W32" s="78">
        <v>25.892857142857142</v>
      </c>
      <c r="X32" s="78">
        <v>15.081967213114755</v>
      </c>
      <c r="Y32" s="78">
        <v>28.05263157894737</v>
      </c>
      <c r="Z32" s="75">
        <v>31.444444444444443</v>
      </c>
      <c r="AA32" s="59"/>
    </row>
    <row r="33" spans="1:27" s="80" customFormat="1" ht="17.100000000000001" customHeight="1" x14ac:dyDescent="0.25">
      <c r="A33" s="57">
        <v>170328</v>
      </c>
      <c r="B33" s="57" t="s">
        <v>276</v>
      </c>
      <c r="C33" s="58" t="s">
        <v>117</v>
      </c>
      <c r="D33" s="74">
        <v>8</v>
      </c>
      <c r="E33" s="120">
        <v>19475</v>
      </c>
      <c r="F33" s="120">
        <v>2270</v>
      </c>
      <c r="G33" s="59"/>
      <c r="H33" s="74">
        <v>12</v>
      </c>
      <c r="I33" s="109">
        <v>1433.75</v>
      </c>
      <c r="J33" s="74">
        <v>14</v>
      </c>
      <c r="K33" s="109">
        <v>1391.0714285714287</v>
      </c>
      <c r="L33" s="74">
        <v>1</v>
      </c>
      <c r="M33" s="74">
        <v>1</v>
      </c>
      <c r="N33" s="59"/>
      <c r="O33" s="78">
        <v>40.848396501457728</v>
      </c>
      <c r="P33" s="78">
        <v>37.172661870503596</v>
      </c>
      <c r="Q33" s="78">
        <v>46.20862068965517</v>
      </c>
      <c r="R33" s="75">
        <v>50.221238938053098</v>
      </c>
      <c r="S33" s="78">
        <v>17.482398956975228</v>
      </c>
      <c r="T33" s="78">
        <v>13.679083094555875</v>
      </c>
      <c r="U33" s="78">
        <v>18.151388888888889</v>
      </c>
      <c r="V33" s="75">
        <v>23.604511278195488</v>
      </c>
      <c r="W33" s="78">
        <v>29.268907563025209</v>
      </c>
      <c r="X33" s="78">
        <v>22.967741935483872</v>
      </c>
      <c r="Y33" s="78">
        <v>34.455555555555556</v>
      </c>
      <c r="Z33" s="75">
        <v>31.673684210526314</v>
      </c>
      <c r="AA33" s="59"/>
    </row>
    <row r="34" spans="1:27" s="82" customFormat="1" ht="17.100000000000001" customHeight="1" x14ac:dyDescent="0.25">
      <c r="A34" s="69"/>
      <c r="B34" s="69"/>
      <c r="C34" s="69" t="s">
        <v>8</v>
      </c>
      <c r="D34" s="70"/>
      <c r="E34" s="112"/>
      <c r="F34" s="112"/>
      <c r="G34" s="70"/>
      <c r="H34" s="70"/>
      <c r="I34" s="112"/>
      <c r="J34" s="70"/>
      <c r="K34" s="145"/>
      <c r="L34" s="70"/>
      <c r="M34" s="70"/>
      <c r="N34" s="70"/>
      <c r="O34" s="70"/>
      <c r="P34" s="71"/>
      <c r="Q34" s="71"/>
      <c r="R34" s="71"/>
      <c r="S34" s="70"/>
      <c r="T34" s="71"/>
      <c r="U34" s="71"/>
      <c r="V34" s="71"/>
      <c r="W34" s="70"/>
      <c r="X34" s="71"/>
      <c r="Y34" s="71"/>
      <c r="Z34" s="71"/>
      <c r="AA34" s="83"/>
    </row>
    <row r="35" spans="1:27" s="80" customFormat="1" ht="17.100000000000001" customHeight="1" x14ac:dyDescent="0.25">
      <c r="A35" s="57"/>
      <c r="B35" s="57" t="s">
        <v>277</v>
      </c>
      <c r="C35" s="58"/>
      <c r="D35" s="59"/>
      <c r="E35" s="119">
        <v>170231</v>
      </c>
      <c r="F35" s="119">
        <v>17117</v>
      </c>
      <c r="G35" s="60"/>
      <c r="H35" s="77">
        <v>114</v>
      </c>
      <c r="I35" s="109">
        <v>1343.1052631578948</v>
      </c>
      <c r="J35" s="77">
        <v>132</v>
      </c>
      <c r="K35" s="109">
        <v>1289.628787878788</v>
      </c>
      <c r="L35" s="77">
        <v>16</v>
      </c>
      <c r="M35" s="77">
        <v>3</v>
      </c>
      <c r="N35" s="60"/>
      <c r="O35" s="78">
        <v>37.845924946272113</v>
      </c>
      <c r="P35" s="78">
        <v>35.756121449559252</v>
      </c>
      <c r="Q35" s="78">
        <v>42.864366119210189</v>
      </c>
      <c r="R35" s="75">
        <v>47.981623277182237</v>
      </c>
      <c r="S35" s="78">
        <v>14.888158834452222</v>
      </c>
      <c r="T35" s="78">
        <v>12.789156626506024</v>
      </c>
      <c r="U35" s="78">
        <v>18.151904687255055</v>
      </c>
      <c r="V35" s="75">
        <v>22.137431606050853</v>
      </c>
      <c r="W35" s="78">
        <v>22.033980582524272</v>
      </c>
      <c r="X35" s="78">
        <v>16.470888661899899</v>
      </c>
      <c r="Y35" s="78">
        <v>26.246242774566475</v>
      </c>
      <c r="Z35" s="75">
        <v>28.195067264573989</v>
      </c>
      <c r="AA35" s="60"/>
    </row>
    <row r="36" spans="1:27" s="80" customFormat="1" ht="17.100000000000001" customHeight="1" x14ac:dyDescent="0.25">
      <c r="A36" s="57"/>
      <c r="B36" s="57" t="s">
        <v>276</v>
      </c>
      <c r="C36" s="58"/>
      <c r="D36" s="59"/>
      <c r="E36" s="119">
        <v>134349</v>
      </c>
      <c r="F36" s="119">
        <v>12501</v>
      </c>
      <c r="G36" s="60"/>
      <c r="H36" s="77">
        <v>183</v>
      </c>
      <c r="I36" s="109">
        <v>665.8360655737705</v>
      </c>
      <c r="J36" s="77">
        <v>183</v>
      </c>
      <c r="K36" s="109">
        <v>734.14754098360652</v>
      </c>
      <c r="L36" s="77">
        <v>7</v>
      </c>
      <c r="M36" s="77">
        <v>8</v>
      </c>
      <c r="N36" s="60"/>
      <c r="O36" s="78">
        <v>26.699399001731688</v>
      </c>
      <c r="P36" s="78">
        <v>24.388758303525805</v>
      </c>
      <c r="Q36" s="78">
        <v>30.68351824316596</v>
      </c>
      <c r="R36" s="75">
        <v>32.075039398714999</v>
      </c>
      <c r="S36" s="78">
        <v>11.728401502504173</v>
      </c>
      <c r="T36" s="78">
        <v>10.11059616599958</v>
      </c>
      <c r="U36" s="78">
        <v>14.012731601283511</v>
      </c>
      <c r="V36" s="75">
        <v>19.022519433013262</v>
      </c>
      <c r="W36" s="78">
        <v>20.728395061728396</v>
      </c>
      <c r="X36" s="78">
        <v>14.768987341772151</v>
      </c>
      <c r="Y36" s="78">
        <v>22.69289340101523</v>
      </c>
      <c r="Z36" s="75">
        <v>24.124678663239074</v>
      </c>
      <c r="AA36" s="60"/>
    </row>
    <row r="37" spans="1:27" s="80" customFormat="1" ht="17.100000000000001" customHeight="1" x14ac:dyDescent="0.25">
      <c r="A37" s="57"/>
      <c r="B37" s="57" t="s">
        <v>302</v>
      </c>
      <c r="C37" s="58"/>
      <c r="D37" s="59"/>
      <c r="E37" s="119">
        <v>304580</v>
      </c>
      <c r="F37" s="119">
        <v>29618</v>
      </c>
      <c r="G37" s="64"/>
      <c r="H37" s="79">
        <v>297</v>
      </c>
      <c r="I37" s="109">
        <v>925.79797979797979</v>
      </c>
      <c r="J37" s="79">
        <v>315</v>
      </c>
      <c r="K37" s="109">
        <v>966.92063492063494</v>
      </c>
      <c r="L37" s="79">
        <v>23</v>
      </c>
      <c r="M37" s="77">
        <v>11</v>
      </c>
      <c r="N37" s="64"/>
      <c r="O37" s="78">
        <v>30.949073490482792</v>
      </c>
      <c r="P37" s="78">
        <v>28.765382439821508</v>
      </c>
      <c r="Q37" s="78">
        <v>35.344442875300096</v>
      </c>
      <c r="R37" s="75">
        <v>38.242633414978101</v>
      </c>
      <c r="S37" s="78">
        <v>13.062224902019897</v>
      </c>
      <c r="T37" s="78">
        <v>11.229018404907976</v>
      </c>
      <c r="U37" s="78">
        <v>15.658852867830424</v>
      </c>
      <c r="V37" s="75">
        <v>20.316201042641357</v>
      </c>
      <c r="W37" s="78">
        <v>21.428422696512232</v>
      </c>
      <c r="X37" s="78">
        <v>15.633627400103789</v>
      </c>
      <c r="Y37" s="78">
        <v>24.552329098608592</v>
      </c>
      <c r="Z37" s="75">
        <v>26.298802395209581</v>
      </c>
      <c r="AA37" s="64"/>
    </row>
    <row r="38" spans="1:27" s="66" customFormat="1" x14ac:dyDescent="0.25">
      <c r="B38" s="28"/>
      <c r="D38" s="29"/>
      <c r="E38" s="113"/>
      <c r="F38" s="113"/>
      <c r="G38" s="29"/>
      <c r="H38" s="29"/>
      <c r="I38" s="113"/>
      <c r="J38" s="29"/>
      <c r="K38" s="146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 spans="1:27" x14ac:dyDescent="0.25">
      <c r="A39" s="25" t="str">
        <f>' Sacyl'!A43</f>
        <v>Fecha de corte : 01/01/2020</v>
      </c>
      <c r="B39" s="25"/>
      <c r="C39" s="25"/>
      <c r="D39" s="25"/>
      <c r="E39" s="114"/>
      <c r="F39" s="114"/>
      <c r="G39" s="67"/>
      <c r="H39" s="25"/>
      <c r="I39" s="114"/>
      <c r="J39" s="25"/>
      <c r="K39" s="147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7" x14ac:dyDescent="0.25">
      <c r="A40" s="73" t="s">
        <v>285</v>
      </c>
      <c r="B40" s="73"/>
      <c r="C40" s="73"/>
      <c r="D40" s="73"/>
      <c r="E40" s="115"/>
      <c r="F40" s="115"/>
      <c r="G40" s="73"/>
      <c r="H40" s="73"/>
      <c r="I40" s="115"/>
      <c r="J40" s="73"/>
      <c r="K40" s="148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spans="1:27" x14ac:dyDescent="0.25">
      <c r="A41" s="73" t="s">
        <v>327</v>
      </c>
      <c r="B41" s="73"/>
      <c r="C41" s="73"/>
      <c r="D41" s="73"/>
      <c r="E41" s="115"/>
      <c r="F41" s="115"/>
      <c r="G41" s="73"/>
      <c r="H41" s="73"/>
      <c r="I41" s="115"/>
      <c r="J41" s="73"/>
      <c r="K41" s="115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spans="1:27" x14ac:dyDescent="0.25">
      <c r="A42" s="73" t="s">
        <v>286</v>
      </c>
      <c r="B42" s="73"/>
      <c r="C42" s="73"/>
      <c r="D42" s="73"/>
      <c r="E42" s="115"/>
      <c r="F42" s="115"/>
      <c r="G42" s="73"/>
      <c r="H42" s="73"/>
      <c r="I42" s="115"/>
      <c r="J42" s="73"/>
      <c r="K42" s="115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spans="1:27" x14ac:dyDescent="0.25">
      <c r="A43" s="73" t="s">
        <v>326</v>
      </c>
      <c r="B43" s="73"/>
      <c r="C43" s="73"/>
      <c r="D43" s="73"/>
      <c r="E43" s="115"/>
      <c r="F43" s="115"/>
      <c r="G43" s="73"/>
      <c r="H43" s="73"/>
      <c r="I43" s="115"/>
      <c r="J43" s="73"/>
      <c r="K43" s="115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spans="1:27" x14ac:dyDescent="0.25">
      <c r="A44" s="73" t="s">
        <v>329</v>
      </c>
      <c r="B44" s="73"/>
      <c r="C44" s="73"/>
      <c r="D44" s="73"/>
      <c r="E44" s="115"/>
      <c r="F44" s="115"/>
      <c r="G44" s="73"/>
      <c r="H44" s="73"/>
      <c r="I44" s="115"/>
      <c r="J44" s="73"/>
      <c r="K44" s="115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spans="1:27" s="90" customFormat="1" ht="15" customHeight="1" x14ac:dyDescent="0.25">
      <c r="A45" s="171" t="s">
        <v>331</v>
      </c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</row>
    <row r="46" spans="1:27" ht="15" customHeight="1" x14ac:dyDescent="0.25">
      <c r="A46" s="171" t="s">
        <v>308</v>
      </c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</row>
    <row r="47" spans="1:27" x14ac:dyDescent="0.25">
      <c r="A47" s="97" t="s">
        <v>309</v>
      </c>
    </row>
    <row r="48" spans="1:27" x14ac:dyDescent="0.25">
      <c r="A48" s="97" t="s">
        <v>306</v>
      </c>
    </row>
  </sheetData>
  <mergeCells count="11">
    <mergeCell ref="A45:Z45"/>
    <mergeCell ref="A46:Z46"/>
    <mergeCell ref="W4:Z4"/>
    <mergeCell ref="A3:F3"/>
    <mergeCell ref="H3:M3"/>
    <mergeCell ref="O3:Z3"/>
    <mergeCell ref="H4:I4"/>
    <mergeCell ref="J4:K4"/>
    <mergeCell ref="L4:M4"/>
    <mergeCell ref="O4:R4"/>
    <mergeCell ref="S4:V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5" orientation="landscape" r:id="rId1"/>
  <headerFooter>
    <oddHeader>&amp;L&amp;G</oddHeader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0"/>
  <sheetViews>
    <sheetView showGridLines="0" zoomScale="80" zoomScaleNormal="80" workbookViewId="0">
      <selection activeCell="W30" sqref="W30:W31"/>
    </sheetView>
  </sheetViews>
  <sheetFormatPr baseColWidth="10" defaultRowHeight="15" x14ac:dyDescent="0.25"/>
  <cols>
    <col min="1" max="1" width="10.7109375" customWidth="1"/>
    <col min="2" max="2" width="7.7109375" customWidth="1"/>
    <col min="3" max="3" width="60.7109375" customWidth="1"/>
    <col min="4" max="4" width="10.7109375" customWidth="1"/>
    <col min="5" max="6" width="10.7109375" style="110" customWidth="1"/>
    <col min="7" max="7" width="5.7109375" customWidth="1"/>
    <col min="8" max="8" width="10.7109375" customWidth="1"/>
    <col min="9" max="9" width="11.7109375" style="110" customWidth="1"/>
    <col min="10" max="10" width="9.28515625" customWidth="1"/>
    <col min="11" max="11" width="11.7109375" style="110" customWidth="1"/>
    <col min="12" max="13" width="9.28515625" customWidth="1"/>
    <col min="14" max="14" width="5.7109375" customWidth="1"/>
    <col min="15" max="26" width="9.7109375" customWidth="1"/>
    <col min="27" max="28" width="7.42578125" customWidth="1"/>
    <col min="29" max="39" width="11.5703125" customWidth="1"/>
  </cols>
  <sheetData>
    <row r="1" spans="1:27" ht="21" x14ac:dyDescent="0.35">
      <c r="A1" s="48" t="s">
        <v>314</v>
      </c>
      <c r="C1" s="27"/>
      <c r="G1" s="3"/>
    </row>
    <row r="2" spans="1:27" ht="14.45" customHeight="1" x14ac:dyDescent="0.25">
      <c r="A2" s="1"/>
      <c r="C2" s="1"/>
      <c r="D2" s="1"/>
      <c r="E2" s="116"/>
      <c r="F2" s="116"/>
      <c r="G2" s="13"/>
      <c r="H2" s="5"/>
      <c r="I2" s="111"/>
      <c r="J2" s="5"/>
    </row>
    <row r="3" spans="1:27" s="124" customFormat="1" ht="15" customHeight="1" x14ac:dyDescent="0.25">
      <c r="A3" s="174" t="s">
        <v>17</v>
      </c>
      <c r="B3" s="174"/>
      <c r="C3" s="174"/>
      <c r="D3" s="174"/>
      <c r="E3" s="175"/>
      <c r="F3" s="175"/>
      <c r="G3" s="123"/>
      <c r="H3" s="176" t="s">
        <v>19</v>
      </c>
      <c r="I3" s="177"/>
      <c r="J3" s="176"/>
      <c r="K3" s="177"/>
      <c r="L3" s="176"/>
      <c r="M3" s="176"/>
      <c r="O3" s="178" t="s">
        <v>340</v>
      </c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</row>
    <row r="4" spans="1:27" ht="33" customHeight="1" x14ac:dyDescent="0.25">
      <c r="A4" s="103"/>
      <c r="B4" s="103"/>
      <c r="C4" s="103"/>
      <c r="D4" s="103"/>
      <c r="E4" s="117"/>
      <c r="F4" s="117"/>
      <c r="G4" s="104"/>
      <c r="H4" s="179" t="s">
        <v>279</v>
      </c>
      <c r="I4" s="180"/>
      <c r="J4" s="181" t="s">
        <v>280</v>
      </c>
      <c r="K4" s="182"/>
      <c r="L4" s="183" t="s">
        <v>18</v>
      </c>
      <c r="M4" s="183"/>
      <c r="N4" s="105"/>
      <c r="O4" s="173" t="s">
        <v>279</v>
      </c>
      <c r="P4" s="173"/>
      <c r="Q4" s="173"/>
      <c r="R4" s="173"/>
      <c r="S4" s="184" t="s">
        <v>280</v>
      </c>
      <c r="T4" s="173"/>
      <c r="U4" s="173"/>
      <c r="V4" s="185"/>
      <c r="W4" s="173" t="s">
        <v>18</v>
      </c>
      <c r="X4" s="173"/>
      <c r="Y4" s="173"/>
      <c r="Z4" s="173"/>
    </row>
    <row r="5" spans="1:27" s="34" customFormat="1" ht="129.94999999999999" customHeight="1" x14ac:dyDescent="0.25">
      <c r="A5" s="98" t="s">
        <v>281</v>
      </c>
      <c r="B5" s="98" t="s">
        <v>336</v>
      </c>
      <c r="C5" s="99" t="s">
        <v>335</v>
      </c>
      <c r="D5" s="98" t="s">
        <v>310</v>
      </c>
      <c r="E5" s="118" t="s">
        <v>293</v>
      </c>
      <c r="F5" s="118" t="s">
        <v>316</v>
      </c>
      <c r="G5" s="100"/>
      <c r="H5" s="101" t="s">
        <v>289</v>
      </c>
      <c r="I5" s="125" t="s">
        <v>317</v>
      </c>
      <c r="J5" s="126" t="s">
        <v>290</v>
      </c>
      <c r="K5" s="144" t="s">
        <v>318</v>
      </c>
      <c r="L5" s="126" t="s">
        <v>304</v>
      </c>
      <c r="M5" s="98" t="s">
        <v>305</v>
      </c>
      <c r="N5" s="27"/>
      <c r="O5" s="102" t="s">
        <v>297</v>
      </c>
      <c r="P5" s="102" t="s">
        <v>298</v>
      </c>
      <c r="Q5" s="102" t="s">
        <v>299</v>
      </c>
      <c r="R5" s="102" t="s">
        <v>341</v>
      </c>
      <c r="S5" s="127" t="s">
        <v>297</v>
      </c>
      <c r="T5" s="102" t="s">
        <v>298</v>
      </c>
      <c r="U5" s="102" t="s">
        <v>299</v>
      </c>
      <c r="V5" s="102" t="s">
        <v>341</v>
      </c>
      <c r="W5" s="102" t="s">
        <v>297</v>
      </c>
      <c r="X5" s="102" t="s">
        <v>298</v>
      </c>
      <c r="Y5" s="102" t="s">
        <v>299</v>
      </c>
      <c r="Z5" s="102" t="s">
        <v>341</v>
      </c>
    </row>
    <row r="6" spans="1:27" s="80" customFormat="1" ht="17.100000000000001" customHeight="1" x14ac:dyDescent="0.25">
      <c r="A6" s="57">
        <v>170401</v>
      </c>
      <c r="B6" s="57" t="s">
        <v>276</v>
      </c>
      <c r="C6" s="58" t="s">
        <v>118</v>
      </c>
      <c r="D6" s="74">
        <v>41</v>
      </c>
      <c r="E6" s="120">
        <v>14832</v>
      </c>
      <c r="F6" s="120">
        <v>1137</v>
      </c>
      <c r="G6" s="59"/>
      <c r="H6" s="74">
        <v>17</v>
      </c>
      <c r="I6" s="109">
        <v>805.58823529411768</v>
      </c>
      <c r="J6" s="74">
        <v>18</v>
      </c>
      <c r="K6" s="109">
        <v>824</v>
      </c>
      <c r="L6" s="74">
        <v>2</v>
      </c>
      <c r="M6" s="74">
        <v>0</v>
      </c>
      <c r="N6" s="59"/>
      <c r="O6" s="78">
        <v>33.520202020202021</v>
      </c>
      <c r="P6" s="78">
        <v>28.337468982630273</v>
      </c>
      <c r="Q6" s="78">
        <v>47.627408993576019</v>
      </c>
      <c r="R6" s="75">
        <v>44.487084870848712</v>
      </c>
      <c r="S6" s="78">
        <v>14.125</v>
      </c>
      <c r="T6" s="78">
        <v>9.7122153209109729</v>
      </c>
      <c r="U6" s="78">
        <v>13.769480519480519</v>
      </c>
      <c r="V6" s="75">
        <v>18.683274021352315</v>
      </c>
      <c r="W6" s="78">
        <v>21.388888888888889</v>
      </c>
      <c r="X6" s="78">
        <v>11.024390243902438</v>
      </c>
      <c r="Y6" s="78">
        <v>20.089743589743591</v>
      </c>
      <c r="Z6" s="75">
        <v>22.37</v>
      </c>
      <c r="AA6" s="59"/>
    </row>
    <row r="7" spans="1:27" s="80" customFormat="1" ht="17.100000000000001" customHeight="1" x14ac:dyDescent="0.25">
      <c r="A7" s="57">
        <v>170402</v>
      </c>
      <c r="B7" s="57" t="s">
        <v>276</v>
      </c>
      <c r="C7" s="58" t="s">
        <v>119</v>
      </c>
      <c r="D7" s="74">
        <v>18</v>
      </c>
      <c r="E7" s="120">
        <v>12051</v>
      </c>
      <c r="F7" s="120">
        <v>965</v>
      </c>
      <c r="G7" s="61"/>
      <c r="H7" s="74">
        <v>11</v>
      </c>
      <c r="I7" s="109">
        <v>1007.8181818181819</v>
      </c>
      <c r="J7" s="74">
        <v>12</v>
      </c>
      <c r="K7" s="109">
        <v>1004.25</v>
      </c>
      <c r="L7" s="74">
        <v>1</v>
      </c>
      <c r="M7" s="74">
        <v>0</v>
      </c>
      <c r="N7" s="63"/>
      <c r="O7" s="78">
        <v>35.466321243523318</v>
      </c>
      <c r="P7" s="78">
        <v>29.427807486631018</v>
      </c>
      <c r="Q7" s="78">
        <v>45.04866180048662</v>
      </c>
      <c r="R7" s="75">
        <v>40.513513513513516</v>
      </c>
      <c r="S7" s="78">
        <v>15.30593607305936</v>
      </c>
      <c r="T7" s="78">
        <v>8.8809891808346215</v>
      </c>
      <c r="U7" s="78">
        <v>13.8070796460177</v>
      </c>
      <c r="V7" s="75">
        <v>16.225694444444443</v>
      </c>
      <c r="W7" s="78">
        <v>30.53448275862069</v>
      </c>
      <c r="X7" s="78">
        <v>21.610169491525422</v>
      </c>
      <c r="Y7" s="78">
        <v>27.086956521739129</v>
      </c>
      <c r="Z7" s="75">
        <v>38.702127659574465</v>
      </c>
      <c r="AA7" s="62"/>
    </row>
    <row r="8" spans="1:27" s="80" customFormat="1" ht="17.100000000000001" customHeight="1" x14ac:dyDescent="0.25">
      <c r="A8" s="57">
        <v>170403</v>
      </c>
      <c r="B8" s="57" t="s">
        <v>276</v>
      </c>
      <c r="C8" s="58" t="s">
        <v>120</v>
      </c>
      <c r="D8" s="74">
        <v>11</v>
      </c>
      <c r="E8" s="120">
        <v>6565</v>
      </c>
      <c r="F8" s="120">
        <v>439</v>
      </c>
      <c r="G8" s="61"/>
      <c r="H8" s="74">
        <v>9</v>
      </c>
      <c r="I8" s="109">
        <v>680.66666666666663</v>
      </c>
      <c r="J8" s="74">
        <v>9</v>
      </c>
      <c r="K8" s="109">
        <v>729.44444444444446</v>
      </c>
      <c r="L8" s="74">
        <v>1</v>
      </c>
      <c r="M8" s="74">
        <v>0</v>
      </c>
      <c r="N8" s="63"/>
      <c r="O8" s="78">
        <v>26.106609808102345</v>
      </c>
      <c r="P8" s="78">
        <v>22.675544794188863</v>
      </c>
      <c r="Q8" s="78">
        <v>37.360294117647058</v>
      </c>
      <c r="R8" s="75">
        <v>27.320610687022899</v>
      </c>
      <c r="S8" s="78">
        <v>15.48559670781893</v>
      </c>
      <c r="T8" s="78">
        <v>9.8888888888888893</v>
      </c>
      <c r="U8" s="78">
        <v>12.77755511022044</v>
      </c>
      <c r="V8" s="75">
        <v>19.432432432432432</v>
      </c>
      <c r="W8" s="78">
        <v>16.533333333333335</v>
      </c>
      <c r="X8" s="78">
        <v>10.264150943396226</v>
      </c>
      <c r="Y8" s="78">
        <v>14</v>
      </c>
      <c r="Z8" s="75">
        <v>16.807692307692307</v>
      </c>
      <c r="AA8" s="62"/>
    </row>
    <row r="9" spans="1:27" s="80" customFormat="1" ht="17.100000000000001" customHeight="1" x14ac:dyDescent="0.25">
      <c r="A9" s="57">
        <v>170404</v>
      </c>
      <c r="B9" s="57" t="s">
        <v>277</v>
      </c>
      <c r="C9" s="58" t="s">
        <v>300</v>
      </c>
      <c r="D9" s="74">
        <v>12</v>
      </c>
      <c r="E9" s="120">
        <v>21674</v>
      </c>
      <c r="F9" s="120">
        <v>2063</v>
      </c>
      <c r="G9" s="61"/>
      <c r="H9" s="74">
        <v>16</v>
      </c>
      <c r="I9" s="109">
        <v>1225.6875</v>
      </c>
      <c r="J9" s="74">
        <v>19</v>
      </c>
      <c r="K9" s="109">
        <v>1140.7368421052631</v>
      </c>
      <c r="L9" s="74">
        <v>3</v>
      </c>
      <c r="M9" s="74">
        <v>0</v>
      </c>
      <c r="N9" s="63"/>
      <c r="O9" s="78">
        <v>37.611959287531803</v>
      </c>
      <c r="P9" s="78">
        <v>31.062431544359256</v>
      </c>
      <c r="Q9" s="78">
        <v>45.881300813008131</v>
      </c>
      <c r="R9" s="75">
        <v>42.954081632653065</v>
      </c>
      <c r="S9" s="78">
        <v>17.550290135396519</v>
      </c>
      <c r="T9" s="78">
        <v>17.725531914893619</v>
      </c>
      <c r="U9" s="78">
        <v>21.238317757009344</v>
      </c>
      <c r="V9" s="75">
        <v>24.491803278688526</v>
      </c>
      <c r="W9" s="78">
        <v>26.29032258064516</v>
      </c>
      <c r="X9" s="78">
        <v>17.392638036809817</v>
      </c>
      <c r="Y9" s="78">
        <v>27.805970149253731</v>
      </c>
      <c r="Z9" s="75">
        <v>28.638709677419357</v>
      </c>
      <c r="AA9" s="62"/>
    </row>
    <row r="10" spans="1:27" s="81" customFormat="1" ht="17.100000000000001" customHeight="1" x14ac:dyDescent="0.25">
      <c r="A10" s="57">
        <v>170405</v>
      </c>
      <c r="B10" s="57" t="s">
        <v>277</v>
      </c>
      <c r="C10" s="58" t="s">
        <v>301</v>
      </c>
      <c r="D10" s="74">
        <v>4</v>
      </c>
      <c r="E10" s="120">
        <v>23032</v>
      </c>
      <c r="F10" s="120">
        <v>2469</v>
      </c>
      <c r="G10" s="61"/>
      <c r="H10" s="74">
        <v>15</v>
      </c>
      <c r="I10" s="109">
        <v>1370.8666666666666</v>
      </c>
      <c r="J10" s="74">
        <v>18</v>
      </c>
      <c r="K10" s="109">
        <v>1279.5555555555557</v>
      </c>
      <c r="L10" s="74">
        <v>3</v>
      </c>
      <c r="M10" s="74">
        <v>0</v>
      </c>
      <c r="N10" s="63"/>
      <c r="O10" s="78">
        <v>37.796460176991154</v>
      </c>
      <c r="P10" s="78">
        <v>29.444055944055943</v>
      </c>
      <c r="Q10" s="78">
        <v>39.58487394957983</v>
      </c>
      <c r="R10" s="75">
        <v>39.615168539325843</v>
      </c>
      <c r="S10" s="78">
        <v>16.23283261802575</v>
      </c>
      <c r="T10" s="78">
        <v>14.854754440961338</v>
      </c>
      <c r="U10" s="78">
        <v>17.305724725943971</v>
      </c>
      <c r="V10" s="75">
        <v>18.95505617977528</v>
      </c>
      <c r="W10" s="78">
        <v>32.1</v>
      </c>
      <c r="X10" s="78">
        <v>21.949367088607595</v>
      </c>
      <c r="Y10" s="78">
        <v>27.833333333333332</v>
      </c>
      <c r="Z10" s="75">
        <v>34.31297709923664</v>
      </c>
      <c r="AA10" s="62"/>
    </row>
    <row r="11" spans="1:27" s="80" customFormat="1" ht="17.100000000000001" customHeight="1" x14ac:dyDescent="0.25">
      <c r="A11" s="57">
        <v>170406</v>
      </c>
      <c r="B11" s="57" t="s">
        <v>277</v>
      </c>
      <c r="C11" s="58" t="s">
        <v>121</v>
      </c>
      <c r="D11" s="74">
        <v>4</v>
      </c>
      <c r="E11" s="120">
        <v>16532</v>
      </c>
      <c r="F11" s="120">
        <v>1767</v>
      </c>
      <c r="G11" s="61"/>
      <c r="H11" s="74">
        <v>12</v>
      </c>
      <c r="I11" s="109">
        <v>1230.4166666666667</v>
      </c>
      <c r="J11" s="74">
        <v>13</v>
      </c>
      <c r="K11" s="109">
        <v>1271.6923076923076</v>
      </c>
      <c r="L11" s="74">
        <v>2</v>
      </c>
      <c r="M11" s="74">
        <v>0</v>
      </c>
      <c r="N11" s="63"/>
      <c r="O11" s="78">
        <v>37.720887245841034</v>
      </c>
      <c r="P11" s="78">
        <v>29.269113149847094</v>
      </c>
      <c r="Q11" s="78">
        <v>40.611909650924026</v>
      </c>
      <c r="R11" s="75">
        <v>42.023985239852401</v>
      </c>
      <c r="S11" s="78">
        <v>15.431977559607294</v>
      </c>
      <c r="T11" s="78">
        <v>11.111402359108782</v>
      </c>
      <c r="U11" s="78">
        <v>15.953172205438067</v>
      </c>
      <c r="V11" s="75">
        <v>18.039039039039039</v>
      </c>
      <c r="W11" s="78">
        <v>32.217391304347828</v>
      </c>
      <c r="X11" s="78">
        <v>17.683760683760685</v>
      </c>
      <c r="Y11" s="78">
        <v>30.925925925925927</v>
      </c>
      <c r="Z11" s="75">
        <v>35.59375</v>
      </c>
      <c r="AA11" s="62"/>
    </row>
    <row r="12" spans="1:27" s="80" customFormat="1" ht="17.100000000000001" customHeight="1" x14ac:dyDescent="0.25">
      <c r="A12" s="57">
        <v>170407</v>
      </c>
      <c r="B12" s="57" t="s">
        <v>276</v>
      </c>
      <c r="C12" s="58" t="s">
        <v>122</v>
      </c>
      <c r="D12" s="74">
        <v>17</v>
      </c>
      <c r="E12" s="120">
        <v>2422</v>
      </c>
      <c r="F12" s="120">
        <v>129</v>
      </c>
      <c r="G12" s="61"/>
      <c r="H12" s="74">
        <v>5</v>
      </c>
      <c r="I12" s="109">
        <v>458.6</v>
      </c>
      <c r="J12" s="74">
        <v>5</v>
      </c>
      <c r="K12" s="109">
        <v>484.4</v>
      </c>
      <c r="L12" s="74">
        <v>0</v>
      </c>
      <c r="M12" s="74">
        <v>1</v>
      </c>
      <c r="N12" s="63"/>
      <c r="O12" s="78">
        <v>22.722627737226276</v>
      </c>
      <c r="P12" s="78">
        <v>18.746621621621621</v>
      </c>
      <c r="Q12" s="78">
        <v>26.980952380952381</v>
      </c>
      <c r="R12" s="75">
        <v>24.959183673469386</v>
      </c>
      <c r="S12" s="78">
        <v>8.3717105263157894</v>
      </c>
      <c r="T12" s="78">
        <v>6.9139072847682117</v>
      </c>
      <c r="U12" s="78">
        <v>9.0258064516129028</v>
      </c>
      <c r="V12" s="75">
        <v>12.76595744680851</v>
      </c>
      <c r="W12" s="78">
        <v>15.555555555555555</v>
      </c>
      <c r="X12" s="78">
        <v>9.3333333333333339</v>
      </c>
      <c r="Y12" s="78">
        <v>6.333333333333333</v>
      </c>
      <c r="Z12" s="75">
        <v>7.5714285714285712</v>
      </c>
      <c r="AA12" s="62"/>
    </row>
    <row r="13" spans="1:27" s="80" customFormat="1" ht="17.100000000000001" customHeight="1" x14ac:dyDescent="0.25">
      <c r="A13" s="57">
        <v>170408</v>
      </c>
      <c r="B13" s="57" t="s">
        <v>276</v>
      </c>
      <c r="C13" s="58" t="s">
        <v>123</v>
      </c>
      <c r="D13" s="74">
        <v>12</v>
      </c>
      <c r="E13" s="120">
        <v>4224</v>
      </c>
      <c r="F13" s="120">
        <v>199</v>
      </c>
      <c r="G13" s="61"/>
      <c r="H13" s="74">
        <v>7</v>
      </c>
      <c r="I13" s="109">
        <v>575</v>
      </c>
      <c r="J13" s="74">
        <v>7</v>
      </c>
      <c r="K13" s="109">
        <v>603.42857142857144</v>
      </c>
      <c r="L13" s="74">
        <v>0</v>
      </c>
      <c r="M13" s="74">
        <v>1</v>
      </c>
      <c r="N13" s="63"/>
      <c r="O13" s="78">
        <v>22.428571428571427</v>
      </c>
      <c r="P13" s="78">
        <v>20.17539267015707</v>
      </c>
      <c r="Q13" s="78">
        <v>31.840304182509506</v>
      </c>
      <c r="R13" s="75">
        <v>30.972972972972972</v>
      </c>
      <c r="S13" s="78">
        <v>9.5968992248062008</v>
      </c>
      <c r="T13" s="78">
        <v>8.3156424581005588</v>
      </c>
      <c r="U13" s="78">
        <v>9.2875989445910285</v>
      </c>
      <c r="V13" s="75">
        <v>13.282674772036474</v>
      </c>
      <c r="W13" s="78">
        <v>13.363636363636363</v>
      </c>
      <c r="X13" s="78">
        <v>8.117647058823529</v>
      </c>
      <c r="Y13" s="78">
        <v>11.176470588235293</v>
      </c>
      <c r="Z13" s="75">
        <v>11.363636363636363</v>
      </c>
      <c r="AA13" s="62"/>
    </row>
    <row r="14" spans="1:27" s="80" customFormat="1" ht="17.100000000000001" customHeight="1" x14ac:dyDescent="0.25">
      <c r="A14" s="57">
        <v>170409</v>
      </c>
      <c r="B14" s="57" t="s">
        <v>276</v>
      </c>
      <c r="C14" s="58" t="s">
        <v>124</v>
      </c>
      <c r="D14" s="74">
        <v>14</v>
      </c>
      <c r="E14" s="120">
        <v>9035</v>
      </c>
      <c r="F14" s="120">
        <v>574</v>
      </c>
      <c r="G14" s="61"/>
      <c r="H14" s="74">
        <v>12</v>
      </c>
      <c r="I14" s="109">
        <v>705.08333333333337</v>
      </c>
      <c r="J14" s="74">
        <v>12</v>
      </c>
      <c r="K14" s="109">
        <v>752.91666666666663</v>
      </c>
      <c r="L14" s="74">
        <v>2</v>
      </c>
      <c r="M14" s="74">
        <v>0</v>
      </c>
      <c r="N14" s="63"/>
      <c r="O14" s="78">
        <v>25.945762711864408</v>
      </c>
      <c r="P14" s="78">
        <v>22.600313479623825</v>
      </c>
      <c r="Q14" s="78">
        <v>32.902597402597401</v>
      </c>
      <c r="R14" s="75">
        <v>33.254697286012529</v>
      </c>
      <c r="S14" s="78">
        <v>13.045234248788368</v>
      </c>
      <c r="T14" s="78">
        <v>7.3590138674884438</v>
      </c>
      <c r="U14" s="78">
        <v>8.1924959216965743</v>
      </c>
      <c r="V14" s="75">
        <v>11.109890109890109</v>
      </c>
      <c r="W14" s="78">
        <v>19.152542372881356</v>
      </c>
      <c r="X14" s="78">
        <v>12.666666666666666</v>
      </c>
      <c r="Y14" s="78">
        <v>17.306122448979593</v>
      </c>
      <c r="Z14" s="75">
        <v>20.666666666666668</v>
      </c>
      <c r="AA14" s="62"/>
    </row>
    <row r="15" spans="1:27" s="80" customFormat="1" ht="17.100000000000001" customHeight="1" x14ac:dyDescent="0.25">
      <c r="A15" s="57">
        <v>170410</v>
      </c>
      <c r="B15" s="57" t="s">
        <v>276</v>
      </c>
      <c r="C15" s="58" t="s">
        <v>125</v>
      </c>
      <c r="D15" s="74">
        <v>16</v>
      </c>
      <c r="E15" s="120">
        <v>6814</v>
      </c>
      <c r="F15" s="120">
        <v>368</v>
      </c>
      <c r="G15" s="61"/>
      <c r="H15" s="74">
        <v>12</v>
      </c>
      <c r="I15" s="109">
        <v>537.16666666666663</v>
      </c>
      <c r="J15" s="74">
        <v>12</v>
      </c>
      <c r="K15" s="109">
        <v>567.83333333333337</v>
      </c>
      <c r="L15" s="74">
        <v>1</v>
      </c>
      <c r="M15" s="74">
        <v>0</v>
      </c>
      <c r="N15" s="63"/>
      <c r="O15" s="78">
        <v>23.665511265164646</v>
      </c>
      <c r="P15" s="78">
        <v>21.033898305084747</v>
      </c>
      <c r="Q15" s="78">
        <v>25.756660746003554</v>
      </c>
      <c r="R15" s="75">
        <v>31.533642691415313</v>
      </c>
      <c r="S15" s="78">
        <v>13.145867098865478</v>
      </c>
      <c r="T15" s="78">
        <v>14.344709897610921</v>
      </c>
      <c r="U15" s="78">
        <v>13.178461538461539</v>
      </c>
      <c r="V15" s="75">
        <v>19.762308998302206</v>
      </c>
      <c r="W15" s="78">
        <v>21.96875</v>
      </c>
      <c r="X15" s="78">
        <v>16.040816326530614</v>
      </c>
      <c r="Y15" s="78">
        <v>24.222222222222221</v>
      </c>
      <c r="Z15" s="75">
        <v>25.054545454545455</v>
      </c>
      <c r="AA15" s="62"/>
    </row>
    <row r="16" spans="1:27" s="80" customFormat="1" ht="17.100000000000001" customHeight="1" x14ac:dyDescent="0.25">
      <c r="A16" s="57">
        <v>170411</v>
      </c>
      <c r="B16" s="57" t="s">
        <v>277</v>
      </c>
      <c r="C16" s="58" t="s">
        <v>126</v>
      </c>
      <c r="D16" s="74">
        <v>5</v>
      </c>
      <c r="E16" s="120">
        <v>12370</v>
      </c>
      <c r="F16" s="120">
        <v>1464</v>
      </c>
      <c r="G16" s="61"/>
      <c r="H16" s="74">
        <v>7</v>
      </c>
      <c r="I16" s="109">
        <v>1558</v>
      </c>
      <c r="J16" s="74">
        <v>8</v>
      </c>
      <c r="K16" s="109">
        <v>1546.25</v>
      </c>
      <c r="L16" s="74">
        <v>2</v>
      </c>
      <c r="M16" s="74">
        <v>0</v>
      </c>
      <c r="N16" s="63"/>
      <c r="O16" s="78">
        <v>44.506203473945412</v>
      </c>
      <c r="P16" s="78">
        <v>42.084905660377359</v>
      </c>
      <c r="Q16" s="78">
        <v>54.64391691394659</v>
      </c>
      <c r="R16" s="75">
        <v>57.008670520231213</v>
      </c>
      <c r="S16" s="78">
        <v>20.170431211498972</v>
      </c>
      <c r="T16" s="78">
        <v>15.090526315789473</v>
      </c>
      <c r="U16" s="78">
        <v>18.316326530612244</v>
      </c>
      <c r="V16" s="75">
        <v>21.214622641509433</v>
      </c>
      <c r="W16" s="78">
        <v>28.30952380952381</v>
      </c>
      <c r="X16" s="78">
        <v>20.609756097560975</v>
      </c>
      <c r="Y16" s="78">
        <v>37.206349206349209</v>
      </c>
      <c r="Z16" s="75">
        <v>37.065573770491802</v>
      </c>
      <c r="AA16" s="62"/>
    </row>
    <row r="17" spans="1:27" s="82" customFormat="1" ht="17.100000000000001" customHeight="1" x14ac:dyDescent="0.25">
      <c r="A17" s="69"/>
      <c r="B17" s="69"/>
      <c r="C17" s="69" t="s">
        <v>295</v>
      </c>
      <c r="D17" s="70"/>
      <c r="E17" s="112"/>
      <c r="F17" s="112"/>
      <c r="G17" s="70"/>
      <c r="H17" s="70"/>
      <c r="I17" s="112"/>
      <c r="J17" s="70"/>
      <c r="K17" s="145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83"/>
    </row>
    <row r="18" spans="1:27" s="80" customFormat="1" ht="17.100000000000001" customHeight="1" x14ac:dyDescent="0.25">
      <c r="A18" s="57"/>
      <c r="B18" s="57" t="s">
        <v>277</v>
      </c>
      <c r="C18" s="58"/>
      <c r="D18" s="59"/>
      <c r="E18" s="119">
        <v>73608</v>
      </c>
      <c r="F18" s="119">
        <v>7763</v>
      </c>
      <c r="G18" s="60"/>
      <c r="H18" s="77">
        <v>50</v>
      </c>
      <c r="I18" s="109">
        <v>1316.9</v>
      </c>
      <c r="J18" s="77">
        <v>58</v>
      </c>
      <c r="K18" s="109">
        <v>1269.1034482758621</v>
      </c>
      <c r="L18" s="77">
        <v>10</v>
      </c>
      <c r="M18" s="77">
        <v>0</v>
      </c>
      <c r="N18" s="60"/>
      <c r="O18" s="78">
        <v>38.842192691029901</v>
      </c>
      <c r="P18" s="78">
        <v>31.803790803790804</v>
      </c>
      <c r="Q18" s="78">
        <v>44.229596853490662</v>
      </c>
      <c r="R18" s="75">
        <v>43.785234899328856</v>
      </c>
      <c r="S18" s="78">
        <v>27.46294416243655</v>
      </c>
      <c r="T18" s="78">
        <v>14.840191387559809</v>
      </c>
      <c r="U18" s="78">
        <v>18.354188759278898</v>
      </c>
      <c r="V18" s="75">
        <v>20.746294989414256</v>
      </c>
      <c r="W18" s="78">
        <v>29.754863813229573</v>
      </c>
      <c r="X18" s="78">
        <v>19.442067736185383</v>
      </c>
      <c r="Y18" s="78">
        <v>29.884187082405344</v>
      </c>
      <c r="Z18" s="75">
        <v>32.984198645598191</v>
      </c>
      <c r="AA18" s="60"/>
    </row>
    <row r="19" spans="1:27" s="80" customFormat="1" ht="17.100000000000001" customHeight="1" x14ac:dyDescent="0.25">
      <c r="A19" s="57"/>
      <c r="B19" s="57" t="s">
        <v>276</v>
      </c>
      <c r="C19" s="58"/>
      <c r="D19" s="59"/>
      <c r="E19" s="119">
        <v>55943</v>
      </c>
      <c r="F19" s="119">
        <v>3811</v>
      </c>
      <c r="G19" s="60"/>
      <c r="H19" s="77">
        <v>73</v>
      </c>
      <c r="I19" s="109">
        <v>714.13698630136992</v>
      </c>
      <c r="J19" s="77">
        <v>75</v>
      </c>
      <c r="K19" s="109">
        <v>745.90666666666664</v>
      </c>
      <c r="L19" s="77">
        <v>7</v>
      </c>
      <c r="M19" s="77">
        <v>1</v>
      </c>
      <c r="N19" s="60"/>
      <c r="O19" s="78">
        <v>28.148127903798851</v>
      </c>
      <c r="P19" s="78">
        <v>24.140612076095948</v>
      </c>
      <c r="Q19" s="78">
        <v>35.748111782477345</v>
      </c>
      <c r="R19" s="75">
        <v>34.62650176678445</v>
      </c>
      <c r="S19" s="78">
        <v>11.970897694201925</v>
      </c>
      <c r="T19" s="78">
        <v>9.5558369207394271</v>
      </c>
      <c r="U19" s="78">
        <v>11.879695431472081</v>
      </c>
      <c r="V19" s="75">
        <v>16.458852867830423</v>
      </c>
      <c r="W19" s="78">
        <v>21.56832298136646</v>
      </c>
      <c r="X19" s="78">
        <v>13.386486486486486</v>
      </c>
      <c r="Y19" s="78">
        <v>19.066666666666666</v>
      </c>
      <c r="Z19" s="75">
        <v>22.633431085043988</v>
      </c>
      <c r="AA19" s="60"/>
    </row>
    <row r="20" spans="1:27" s="80" customFormat="1" ht="17.100000000000001" customHeight="1" x14ac:dyDescent="0.25">
      <c r="A20" s="57"/>
      <c r="B20" s="57" t="s">
        <v>302</v>
      </c>
      <c r="C20" s="58"/>
      <c r="D20" s="59"/>
      <c r="E20" s="119">
        <v>129551</v>
      </c>
      <c r="F20" s="119">
        <v>11574</v>
      </c>
      <c r="G20" s="64"/>
      <c r="H20" s="79">
        <v>123</v>
      </c>
      <c r="I20" s="109">
        <v>959.16260162601623</v>
      </c>
      <c r="J20" s="79">
        <v>133</v>
      </c>
      <c r="K20" s="109">
        <v>974.06766917293237</v>
      </c>
      <c r="L20" s="79">
        <v>17</v>
      </c>
      <c r="M20" s="77">
        <v>1</v>
      </c>
      <c r="N20" s="60"/>
      <c r="O20" s="78">
        <v>32.392615790341189</v>
      </c>
      <c r="P20" s="78">
        <v>27.51189005558987</v>
      </c>
      <c r="Q20" s="78">
        <v>39.432721059376334</v>
      </c>
      <c r="R20" s="75">
        <v>38.814154200230149</v>
      </c>
      <c r="S20" s="78">
        <v>16.712132981202423</v>
      </c>
      <c r="T20" s="78">
        <v>11.894409937888199</v>
      </c>
      <c r="U20" s="78">
        <v>14.585610873097947</v>
      </c>
      <c r="V20" s="75">
        <v>18.344715194785039</v>
      </c>
      <c r="W20" s="78">
        <v>26.601674641148325</v>
      </c>
      <c r="X20" s="78">
        <v>17.035445757250269</v>
      </c>
      <c r="Y20" s="78">
        <v>25.683923705722069</v>
      </c>
      <c r="Z20" s="75">
        <v>28.482142857142858</v>
      </c>
      <c r="AA20" s="60"/>
    </row>
    <row r="21" spans="1:27" x14ac:dyDescent="0.25">
      <c r="B21" s="28"/>
      <c r="D21" s="29"/>
      <c r="E21" s="113"/>
      <c r="F21" s="113"/>
      <c r="G21" s="29"/>
      <c r="H21" s="29"/>
      <c r="I21" s="113"/>
      <c r="J21" s="29"/>
      <c r="K21" s="146"/>
      <c r="L21" s="29"/>
      <c r="M21" s="29"/>
      <c r="N21" s="29"/>
      <c r="O21" s="85"/>
      <c r="P21" s="85"/>
      <c r="Q21" s="85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 x14ac:dyDescent="0.25">
      <c r="A22" s="25" t="str">
        <f>' Sacyl'!A43</f>
        <v>Fecha de corte : 01/01/2020</v>
      </c>
      <c r="B22" s="25"/>
      <c r="C22" s="25"/>
      <c r="D22" s="25"/>
      <c r="E22" s="114"/>
      <c r="F22" s="114"/>
      <c r="G22" s="67"/>
      <c r="H22" s="25"/>
      <c r="I22" s="114"/>
      <c r="J22" s="25"/>
      <c r="K22" s="147"/>
      <c r="L22" s="25"/>
      <c r="M22" s="25"/>
      <c r="N22" s="43"/>
      <c r="O22" s="43"/>
      <c r="P22" s="43"/>
      <c r="Q22" s="43"/>
      <c r="R22" s="43"/>
      <c r="S22" s="25"/>
      <c r="T22" s="25"/>
      <c r="U22" s="25"/>
      <c r="V22" s="25"/>
      <c r="W22" s="25"/>
      <c r="X22" s="25"/>
      <c r="Y22" s="25"/>
      <c r="Z22" s="25"/>
    </row>
    <row r="23" spans="1:27" x14ac:dyDescent="0.25">
      <c r="A23" s="73" t="s">
        <v>285</v>
      </c>
      <c r="B23" s="73"/>
      <c r="C23" s="73"/>
      <c r="D23" s="73"/>
      <c r="E23" s="115"/>
      <c r="F23" s="115"/>
      <c r="G23" s="73"/>
      <c r="H23" s="73"/>
      <c r="I23" s="115"/>
      <c r="J23" s="73"/>
      <c r="K23" s="148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7" x14ac:dyDescent="0.25">
      <c r="A24" s="73" t="s">
        <v>327</v>
      </c>
      <c r="B24" s="73"/>
      <c r="C24" s="73"/>
      <c r="D24" s="73"/>
      <c r="E24" s="115"/>
      <c r="F24" s="115"/>
      <c r="G24" s="73"/>
      <c r="H24" s="73"/>
      <c r="I24" s="115"/>
      <c r="J24" s="73"/>
      <c r="K24" s="148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7" x14ac:dyDescent="0.25">
      <c r="A25" s="73" t="s">
        <v>286</v>
      </c>
      <c r="B25" s="73"/>
      <c r="C25" s="73"/>
      <c r="D25" s="73"/>
      <c r="E25" s="115"/>
      <c r="F25" s="115"/>
      <c r="G25" s="73"/>
      <c r="H25" s="73"/>
      <c r="I25" s="115"/>
      <c r="J25" s="73"/>
      <c r="K25" s="148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7" x14ac:dyDescent="0.25">
      <c r="A26" s="73" t="s">
        <v>326</v>
      </c>
      <c r="B26" s="73"/>
      <c r="C26" s="73"/>
      <c r="D26" s="73"/>
      <c r="E26" s="115"/>
      <c r="F26" s="115"/>
      <c r="G26" s="73"/>
      <c r="H26" s="73"/>
      <c r="I26" s="115"/>
      <c r="J26" s="73"/>
      <c r="K26" s="148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7" x14ac:dyDescent="0.25">
      <c r="A27" s="73" t="s">
        <v>329</v>
      </c>
      <c r="B27" s="73"/>
      <c r="C27" s="73"/>
      <c r="D27" s="73"/>
      <c r="E27" s="115"/>
      <c r="F27" s="115"/>
      <c r="G27" s="73"/>
      <c r="H27" s="73"/>
      <c r="I27" s="115"/>
      <c r="J27" s="73"/>
      <c r="K27" s="148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7" ht="15" customHeight="1" x14ac:dyDescent="0.25">
      <c r="A28" s="171" t="s">
        <v>330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2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</row>
    <row r="29" spans="1:27" ht="15" customHeight="1" x14ac:dyDescent="0.25">
      <c r="A29" s="171" t="s">
        <v>308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2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</row>
    <row r="30" spans="1:27" x14ac:dyDescent="0.25">
      <c r="A30" s="97" t="s">
        <v>309</v>
      </c>
      <c r="G30" s="3"/>
      <c r="K30" s="149"/>
    </row>
    <row r="31" spans="1:27" x14ac:dyDescent="0.25">
      <c r="A31" s="97" t="s">
        <v>306</v>
      </c>
      <c r="G31" s="3"/>
      <c r="K31" s="149"/>
    </row>
    <row r="32" spans="1:27" x14ac:dyDescent="0.25">
      <c r="K32" s="149"/>
    </row>
    <row r="33" spans="11:11" x14ac:dyDescent="0.25">
      <c r="K33" s="149"/>
    </row>
    <row r="34" spans="11:11" x14ac:dyDescent="0.25">
      <c r="K34" s="149"/>
    </row>
    <row r="35" spans="11:11" x14ac:dyDescent="0.25">
      <c r="K35" s="149"/>
    </row>
    <row r="36" spans="11:11" x14ac:dyDescent="0.25">
      <c r="K36" s="149"/>
    </row>
    <row r="37" spans="11:11" x14ac:dyDescent="0.25">
      <c r="K37" s="149"/>
    </row>
    <row r="38" spans="11:11" x14ac:dyDescent="0.25">
      <c r="K38" s="149"/>
    </row>
    <row r="39" spans="11:11" x14ac:dyDescent="0.25">
      <c r="K39" s="149"/>
    </row>
    <row r="40" spans="11:11" x14ac:dyDescent="0.25">
      <c r="K40" s="149"/>
    </row>
  </sheetData>
  <mergeCells count="11">
    <mergeCell ref="A28:Z28"/>
    <mergeCell ref="A29:Z29"/>
    <mergeCell ref="A3:F3"/>
    <mergeCell ref="H3:M3"/>
    <mergeCell ref="O3:Z3"/>
    <mergeCell ref="H4:I4"/>
    <mergeCell ref="J4:K4"/>
    <mergeCell ref="L4:M4"/>
    <mergeCell ref="O4:R4"/>
    <mergeCell ref="S4:V4"/>
    <mergeCell ref="W4:Z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5" orientation="landscape" r:id="rId1"/>
  <headerFooter>
    <oddHeader>&amp;L&amp;G</oddHeader>
    <oddFooter>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0"/>
  <sheetViews>
    <sheetView showGridLines="0" topLeftCell="A4" zoomScale="80" zoomScaleNormal="80" workbookViewId="0">
      <selection activeCell="Z5" sqref="Z1:Z1048576"/>
    </sheetView>
  </sheetViews>
  <sheetFormatPr baseColWidth="10" defaultRowHeight="15" x14ac:dyDescent="0.25"/>
  <cols>
    <col min="1" max="1" width="10.7109375" customWidth="1"/>
    <col min="2" max="2" width="7.7109375" customWidth="1"/>
    <col min="3" max="3" width="60.7109375" customWidth="1"/>
    <col min="4" max="4" width="10.7109375" customWidth="1"/>
    <col min="5" max="6" width="10.7109375" style="110" customWidth="1"/>
    <col min="7" max="7" width="5.7109375" customWidth="1"/>
    <col min="8" max="8" width="10.7109375" customWidth="1"/>
    <col min="9" max="9" width="11.7109375" style="110" customWidth="1"/>
    <col min="10" max="10" width="9.28515625" customWidth="1"/>
    <col min="11" max="11" width="11.7109375" style="110" customWidth="1"/>
    <col min="12" max="13" width="9.28515625" customWidth="1"/>
    <col min="14" max="14" width="5.7109375" customWidth="1"/>
    <col min="15" max="26" width="9.7109375" customWidth="1"/>
    <col min="27" max="27" width="8.7109375" customWidth="1"/>
  </cols>
  <sheetData>
    <row r="1" spans="1:27" ht="21" x14ac:dyDescent="0.35">
      <c r="A1" s="48" t="s">
        <v>315</v>
      </c>
      <c r="C1" s="27"/>
      <c r="D1" s="33"/>
      <c r="G1" s="3"/>
    </row>
    <row r="2" spans="1:27" ht="14.45" customHeight="1" x14ac:dyDescent="0.25">
      <c r="A2" s="1"/>
      <c r="C2" s="1"/>
      <c r="E2" s="116"/>
      <c r="F2" s="116"/>
      <c r="G2" s="13"/>
      <c r="H2" s="5"/>
      <c r="I2" s="111"/>
      <c r="J2" s="5"/>
    </row>
    <row r="3" spans="1:27" s="124" customFormat="1" ht="15" customHeight="1" x14ac:dyDescent="0.25">
      <c r="A3" s="174" t="s">
        <v>17</v>
      </c>
      <c r="B3" s="174"/>
      <c r="C3" s="174"/>
      <c r="D3" s="174"/>
      <c r="E3" s="175"/>
      <c r="F3" s="175"/>
      <c r="G3" s="123"/>
      <c r="H3" s="176" t="s">
        <v>19</v>
      </c>
      <c r="I3" s="177"/>
      <c r="J3" s="176"/>
      <c r="K3" s="177"/>
      <c r="L3" s="176"/>
      <c r="M3" s="176"/>
      <c r="O3" s="178" t="s">
        <v>340</v>
      </c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</row>
    <row r="4" spans="1:27" ht="33" customHeight="1" x14ac:dyDescent="0.25">
      <c r="A4" s="103"/>
      <c r="B4" s="103"/>
      <c r="C4" s="103"/>
      <c r="D4" s="103"/>
      <c r="E4" s="117"/>
      <c r="F4" s="117"/>
      <c r="G4" s="104"/>
      <c r="H4" s="179" t="s">
        <v>279</v>
      </c>
      <c r="I4" s="180"/>
      <c r="J4" s="181" t="s">
        <v>280</v>
      </c>
      <c r="K4" s="182"/>
      <c r="L4" s="183" t="s">
        <v>18</v>
      </c>
      <c r="M4" s="183"/>
      <c r="N4" s="105"/>
      <c r="O4" s="173" t="s">
        <v>279</v>
      </c>
      <c r="P4" s="173"/>
      <c r="Q4" s="173"/>
      <c r="R4" s="173"/>
      <c r="S4" s="184" t="s">
        <v>280</v>
      </c>
      <c r="T4" s="173"/>
      <c r="U4" s="173"/>
      <c r="V4" s="185"/>
      <c r="W4" s="173" t="s">
        <v>18</v>
      </c>
      <c r="X4" s="173"/>
      <c r="Y4" s="173"/>
      <c r="Z4" s="173"/>
    </row>
    <row r="5" spans="1:27" s="34" customFormat="1" ht="129.94999999999999" customHeight="1" x14ac:dyDescent="0.25">
      <c r="A5" s="98" t="s">
        <v>281</v>
      </c>
      <c r="B5" s="98" t="s">
        <v>336</v>
      </c>
      <c r="C5" s="99" t="s">
        <v>335</v>
      </c>
      <c r="D5" s="98" t="s">
        <v>310</v>
      </c>
      <c r="E5" s="118" t="s">
        <v>293</v>
      </c>
      <c r="F5" s="118" t="s">
        <v>316</v>
      </c>
      <c r="G5" s="100"/>
      <c r="H5" s="101" t="s">
        <v>289</v>
      </c>
      <c r="I5" s="125" t="s">
        <v>317</v>
      </c>
      <c r="J5" s="126" t="s">
        <v>290</v>
      </c>
      <c r="K5" s="144" t="s">
        <v>318</v>
      </c>
      <c r="L5" s="126" t="s">
        <v>304</v>
      </c>
      <c r="M5" s="98" t="s">
        <v>305</v>
      </c>
      <c r="N5" s="27"/>
      <c r="O5" s="102" t="s">
        <v>297</v>
      </c>
      <c r="P5" s="102" t="s">
        <v>298</v>
      </c>
      <c r="Q5" s="102" t="s">
        <v>299</v>
      </c>
      <c r="R5" s="102" t="s">
        <v>341</v>
      </c>
      <c r="S5" s="127" t="s">
        <v>297</v>
      </c>
      <c r="T5" s="102" t="s">
        <v>298</v>
      </c>
      <c r="U5" s="102" t="s">
        <v>299</v>
      </c>
      <c r="V5" s="102" t="s">
        <v>341</v>
      </c>
      <c r="W5" s="127" t="s">
        <v>297</v>
      </c>
      <c r="X5" s="102" t="s">
        <v>298</v>
      </c>
      <c r="Y5" s="102" t="s">
        <v>299</v>
      </c>
      <c r="Z5" s="102" t="s">
        <v>341</v>
      </c>
    </row>
    <row r="6" spans="1:27" s="62" customFormat="1" ht="17.100000000000001" customHeight="1" x14ac:dyDescent="0.25">
      <c r="A6" s="60">
        <v>170501</v>
      </c>
      <c r="B6" s="85" t="s">
        <v>276</v>
      </c>
      <c r="C6" s="86" t="s">
        <v>127</v>
      </c>
      <c r="D6" s="74">
        <v>22</v>
      </c>
      <c r="E6" s="120">
        <v>8443</v>
      </c>
      <c r="F6" s="120">
        <v>778</v>
      </c>
      <c r="G6" s="59"/>
      <c r="H6" s="74">
        <v>11</v>
      </c>
      <c r="I6" s="109">
        <v>696.81818181818187</v>
      </c>
      <c r="J6" s="74">
        <v>10</v>
      </c>
      <c r="K6" s="109">
        <v>844.3</v>
      </c>
      <c r="L6" s="74">
        <v>1</v>
      </c>
      <c r="M6" s="74">
        <v>0</v>
      </c>
      <c r="N6" s="59"/>
      <c r="O6" s="78">
        <v>30.412322274881518</v>
      </c>
      <c r="P6" s="78">
        <v>30.158730158730158</v>
      </c>
      <c r="Q6" s="78">
        <v>33.132701421800945</v>
      </c>
      <c r="R6" s="75">
        <v>29.644104803493448</v>
      </c>
      <c r="S6" s="78">
        <v>14.575819672131148</v>
      </c>
      <c r="T6" s="78">
        <v>13.288235294117648</v>
      </c>
      <c r="U6" s="78">
        <v>16.107279693486589</v>
      </c>
      <c r="V6" s="75">
        <v>18.632206759443338</v>
      </c>
      <c r="W6" s="78">
        <v>8.8333333333333339</v>
      </c>
      <c r="X6" s="78">
        <v>9.4107142857142865</v>
      </c>
      <c r="Y6" s="78">
        <v>13.86</v>
      </c>
      <c r="Z6" s="75">
        <v>24.1875</v>
      </c>
      <c r="AA6" s="59"/>
    </row>
    <row r="7" spans="1:27" s="62" customFormat="1" ht="17.100000000000001" customHeight="1" x14ac:dyDescent="0.25">
      <c r="A7" s="60">
        <v>170502</v>
      </c>
      <c r="B7" s="85" t="s">
        <v>276</v>
      </c>
      <c r="C7" s="86" t="s">
        <v>128</v>
      </c>
      <c r="D7" s="74">
        <v>10</v>
      </c>
      <c r="E7" s="120">
        <v>2041</v>
      </c>
      <c r="F7" s="120">
        <v>143</v>
      </c>
      <c r="G7" s="61"/>
      <c r="H7" s="74">
        <v>5</v>
      </c>
      <c r="I7" s="109">
        <v>379.6</v>
      </c>
      <c r="J7" s="74">
        <v>4</v>
      </c>
      <c r="K7" s="109">
        <v>510.25</v>
      </c>
      <c r="L7" s="74">
        <v>0</v>
      </c>
      <c r="M7" s="74">
        <v>1</v>
      </c>
      <c r="N7" s="63"/>
      <c r="O7" s="78">
        <v>21.64750957854406</v>
      </c>
      <c r="P7" s="78">
        <v>18.623076923076923</v>
      </c>
      <c r="Q7" s="78">
        <v>27.98165137614679</v>
      </c>
      <c r="R7" s="75">
        <v>25.84</v>
      </c>
      <c r="S7" s="78">
        <v>12.188888888888888</v>
      </c>
      <c r="T7" s="78">
        <v>11.265116279069767</v>
      </c>
      <c r="U7" s="78">
        <v>16.97948717948718</v>
      </c>
      <c r="V7" s="75">
        <v>21.656626506024097</v>
      </c>
      <c r="W7" s="78">
        <v>10.222222222222221</v>
      </c>
      <c r="X7" s="78">
        <v>5.8181818181818183</v>
      </c>
      <c r="Y7" s="78">
        <v>9.25</v>
      </c>
      <c r="Z7" s="75">
        <v>13.181818181818182</v>
      </c>
      <c r="AA7" s="59"/>
    </row>
    <row r="8" spans="1:27" s="62" customFormat="1" ht="17.100000000000001" customHeight="1" x14ac:dyDescent="0.25">
      <c r="A8" s="60">
        <v>170503</v>
      </c>
      <c r="B8" s="85" t="s">
        <v>276</v>
      </c>
      <c r="C8" s="86" t="s">
        <v>129</v>
      </c>
      <c r="D8" s="74">
        <v>32</v>
      </c>
      <c r="E8" s="120">
        <v>3834</v>
      </c>
      <c r="F8" s="120">
        <v>298</v>
      </c>
      <c r="G8" s="61"/>
      <c r="H8" s="74">
        <v>8</v>
      </c>
      <c r="I8" s="109">
        <v>442</v>
      </c>
      <c r="J8" s="74">
        <v>6</v>
      </c>
      <c r="K8" s="109">
        <v>639</v>
      </c>
      <c r="L8" s="74">
        <v>0</v>
      </c>
      <c r="M8" s="74">
        <v>1</v>
      </c>
      <c r="N8" s="63"/>
      <c r="O8" s="78">
        <v>25.281645569620252</v>
      </c>
      <c r="P8" s="78">
        <v>20.541772151898734</v>
      </c>
      <c r="Q8" s="78">
        <v>29.342657342657343</v>
      </c>
      <c r="R8" s="75">
        <v>25.547987616099071</v>
      </c>
      <c r="S8" s="78">
        <v>11.68944099378882</v>
      </c>
      <c r="T8" s="78">
        <v>16.290229885057471</v>
      </c>
      <c r="U8" s="78">
        <v>13.434782608695652</v>
      </c>
      <c r="V8" s="75">
        <v>16.427692307692308</v>
      </c>
      <c r="W8" s="78">
        <v>15.2</v>
      </c>
      <c r="X8" s="78">
        <v>8.8076923076923084</v>
      </c>
      <c r="Y8" s="78">
        <v>12.352941176470589</v>
      </c>
      <c r="Z8" s="75">
        <v>16</v>
      </c>
      <c r="AA8" s="59"/>
    </row>
    <row r="9" spans="1:27" s="62" customFormat="1" ht="17.100000000000001" customHeight="1" x14ac:dyDescent="0.25">
      <c r="A9" s="60">
        <v>170504</v>
      </c>
      <c r="B9" s="85" t="s">
        <v>276</v>
      </c>
      <c r="C9" s="86" t="s">
        <v>130</v>
      </c>
      <c r="D9" s="74">
        <v>23</v>
      </c>
      <c r="E9" s="120">
        <v>3354</v>
      </c>
      <c r="F9" s="120">
        <v>264</v>
      </c>
      <c r="G9" s="61"/>
      <c r="H9" s="74">
        <v>9</v>
      </c>
      <c r="I9" s="109">
        <v>343.33333333333331</v>
      </c>
      <c r="J9" s="74">
        <v>6</v>
      </c>
      <c r="K9" s="109">
        <v>559</v>
      </c>
      <c r="L9" s="74">
        <v>0</v>
      </c>
      <c r="M9" s="74">
        <v>1</v>
      </c>
      <c r="N9" s="63"/>
      <c r="O9" s="78">
        <v>23.028753993610223</v>
      </c>
      <c r="P9" s="78">
        <v>19.09771986970684</v>
      </c>
      <c r="Q9" s="78">
        <v>27.1740614334471</v>
      </c>
      <c r="R9" s="75">
        <v>27.205387205387204</v>
      </c>
      <c r="S9" s="78">
        <v>11.286184210526315</v>
      </c>
      <c r="T9" s="78">
        <v>9.7365079365079357</v>
      </c>
      <c r="U9" s="78">
        <v>16.974276527331188</v>
      </c>
      <c r="V9" s="75">
        <v>17.544827586206896</v>
      </c>
      <c r="W9" s="78">
        <v>16</v>
      </c>
      <c r="X9" s="78">
        <v>8.9230769230769234</v>
      </c>
      <c r="Y9" s="78">
        <v>16.222222222222221</v>
      </c>
      <c r="Z9" s="75">
        <v>14.666666666666666</v>
      </c>
      <c r="AA9" s="59"/>
    </row>
    <row r="10" spans="1:27" s="87" customFormat="1" ht="17.100000000000001" customHeight="1" x14ac:dyDescent="0.25">
      <c r="A10" s="60">
        <v>170505</v>
      </c>
      <c r="B10" s="85" t="s">
        <v>276</v>
      </c>
      <c r="C10" s="86" t="s">
        <v>131</v>
      </c>
      <c r="D10" s="74">
        <v>22</v>
      </c>
      <c r="E10" s="120">
        <v>3528</v>
      </c>
      <c r="F10" s="120">
        <v>179</v>
      </c>
      <c r="G10" s="61"/>
      <c r="H10" s="74">
        <v>10</v>
      </c>
      <c r="I10" s="109">
        <v>334.9</v>
      </c>
      <c r="J10" s="74">
        <v>6</v>
      </c>
      <c r="K10" s="109">
        <v>588</v>
      </c>
      <c r="L10" s="74">
        <v>0</v>
      </c>
      <c r="M10" s="74">
        <v>1</v>
      </c>
      <c r="N10" s="63"/>
      <c r="O10" s="78">
        <v>18.985200845665961</v>
      </c>
      <c r="P10" s="78">
        <v>15.665406427221171</v>
      </c>
      <c r="Q10" s="78">
        <v>25.293670886075951</v>
      </c>
      <c r="R10" s="75">
        <v>20.351162790697675</v>
      </c>
      <c r="S10" s="78">
        <v>10.591194968553459</v>
      </c>
      <c r="T10" s="78">
        <v>9.3433734939759034</v>
      </c>
      <c r="U10" s="78">
        <v>15.795180722891565</v>
      </c>
      <c r="V10" s="75">
        <v>18.349206349206348</v>
      </c>
      <c r="W10" s="78">
        <v>7.2857142857142856</v>
      </c>
      <c r="X10" s="78">
        <v>0</v>
      </c>
      <c r="Y10" s="78">
        <v>0</v>
      </c>
      <c r="Z10" s="75">
        <v>0</v>
      </c>
      <c r="AA10" s="59"/>
    </row>
    <row r="11" spans="1:27" s="62" customFormat="1" ht="17.100000000000001" customHeight="1" x14ac:dyDescent="0.25">
      <c r="A11" s="60">
        <v>170506</v>
      </c>
      <c r="B11" s="85" t="s">
        <v>276</v>
      </c>
      <c r="C11" s="86" t="s">
        <v>132</v>
      </c>
      <c r="D11" s="74">
        <v>20</v>
      </c>
      <c r="E11" s="120">
        <v>8216</v>
      </c>
      <c r="F11" s="120">
        <v>580</v>
      </c>
      <c r="G11" s="61"/>
      <c r="H11" s="74">
        <v>12</v>
      </c>
      <c r="I11" s="109">
        <v>636.33333333333337</v>
      </c>
      <c r="J11" s="74">
        <v>11</v>
      </c>
      <c r="K11" s="109">
        <v>746.90909090909088</v>
      </c>
      <c r="L11" s="74">
        <v>1</v>
      </c>
      <c r="M11" s="74">
        <v>1</v>
      </c>
      <c r="N11" s="63"/>
      <c r="O11" s="78">
        <v>27.265060240963855</v>
      </c>
      <c r="P11" s="78">
        <v>25.084870848708487</v>
      </c>
      <c r="Q11" s="78">
        <v>29.944055944055943</v>
      </c>
      <c r="R11" s="75">
        <v>33.13358778625954</v>
      </c>
      <c r="S11" s="78">
        <v>14.581352833638025</v>
      </c>
      <c r="T11" s="78">
        <v>9.9177101967799643</v>
      </c>
      <c r="U11" s="78">
        <v>16.296523517382415</v>
      </c>
      <c r="V11" s="75">
        <v>17.239669421487605</v>
      </c>
      <c r="W11" s="78">
        <v>14.307692307692308</v>
      </c>
      <c r="X11" s="78">
        <v>10.4</v>
      </c>
      <c r="Y11" s="78">
        <v>11.545454545454545</v>
      </c>
      <c r="Z11" s="75">
        <v>30.4</v>
      </c>
      <c r="AA11" s="59"/>
    </row>
    <row r="12" spans="1:27" s="62" customFormat="1" ht="17.100000000000001" customHeight="1" x14ac:dyDescent="0.25">
      <c r="A12" s="60">
        <v>170507</v>
      </c>
      <c r="B12" s="85" t="s">
        <v>276</v>
      </c>
      <c r="C12" s="86" t="s">
        <v>133</v>
      </c>
      <c r="D12" s="74">
        <v>41</v>
      </c>
      <c r="E12" s="120">
        <v>3965</v>
      </c>
      <c r="F12" s="120">
        <v>326</v>
      </c>
      <c r="G12" s="61"/>
      <c r="H12" s="74">
        <v>10</v>
      </c>
      <c r="I12" s="109">
        <v>363.9</v>
      </c>
      <c r="J12" s="74">
        <v>7</v>
      </c>
      <c r="K12" s="109">
        <v>566.42857142857144</v>
      </c>
      <c r="L12" s="74">
        <v>0</v>
      </c>
      <c r="M12" s="74">
        <v>1</v>
      </c>
      <c r="N12" s="63"/>
      <c r="O12" s="78">
        <v>20.243644067796609</v>
      </c>
      <c r="P12" s="78">
        <v>19.265882352941176</v>
      </c>
      <c r="Q12" s="78">
        <v>24.640109890109891</v>
      </c>
      <c r="R12" s="75">
        <v>21.621076233183857</v>
      </c>
      <c r="S12" s="78">
        <v>11.607954545454545</v>
      </c>
      <c r="T12" s="78">
        <v>10.144171779141104</v>
      </c>
      <c r="U12" s="78">
        <v>14.116477272727273</v>
      </c>
      <c r="V12" s="75">
        <v>17.840840840840841</v>
      </c>
      <c r="W12" s="78">
        <v>9.0714285714285712</v>
      </c>
      <c r="X12" s="78">
        <v>0</v>
      </c>
      <c r="Y12" s="78">
        <v>0</v>
      </c>
      <c r="Z12" s="75">
        <v>14.888888888888889</v>
      </c>
      <c r="AA12" s="59"/>
    </row>
    <row r="13" spans="1:27" s="62" customFormat="1" ht="17.100000000000001" customHeight="1" x14ac:dyDescent="0.25">
      <c r="A13" s="60">
        <v>170508</v>
      </c>
      <c r="B13" s="85" t="s">
        <v>277</v>
      </c>
      <c r="C13" s="86" t="s">
        <v>134</v>
      </c>
      <c r="D13" s="74">
        <v>1</v>
      </c>
      <c r="E13" s="120">
        <v>18544</v>
      </c>
      <c r="F13" s="120">
        <v>1863</v>
      </c>
      <c r="G13" s="61"/>
      <c r="H13" s="74">
        <v>12</v>
      </c>
      <c r="I13" s="109">
        <v>1390.0833333333333</v>
      </c>
      <c r="J13" s="74">
        <v>13</v>
      </c>
      <c r="K13" s="109">
        <v>1426.4615384615386</v>
      </c>
      <c r="L13" s="74">
        <v>2</v>
      </c>
      <c r="M13" s="74">
        <v>0</v>
      </c>
      <c r="N13" s="63"/>
      <c r="O13" s="78">
        <v>38.96551724137931</v>
      </c>
      <c r="P13" s="78">
        <v>34.260387811634352</v>
      </c>
      <c r="Q13" s="78">
        <v>44.057692307692307</v>
      </c>
      <c r="R13" s="75">
        <v>44.547747747747749</v>
      </c>
      <c r="S13" s="78">
        <v>19.536023054755042</v>
      </c>
      <c r="T13" s="78">
        <v>16.424960505529224</v>
      </c>
      <c r="U13" s="78">
        <v>24.330914368650216</v>
      </c>
      <c r="V13" s="75">
        <v>27.299852289512554</v>
      </c>
      <c r="W13" s="78">
        <v>19.938596491228068</v>
      </c>
      <c r="X13" s="78">
        <v>13.3109243697479</v>
      </c>
      <c r="Y13" s="78">
        <v>26.35</v>
      </c>
      <c r="Z13" s="75">
        <v>25.73076923076923</v>
      </c>
      <c r="AA13" s="59"/>
    </row>
    <row r="14" spans="1:27" s="62" customFormat="1" ht="17.100000000000001" customHeight="1" x14ac:dyDescent="0.25">
      <c r="A14" s="60">
        <v>170509</v>
      </c>
      <c r="B14" s="85" t="s">
        <v>277</v>
      </c>
      <c r="C14" s="86" t="s">
        <v>135</v>
      </c>
      <c r="D14" s="74">
        <v>1</v>
      </c>
      <c r="E14" s="120">
        <v>20338</v>
      </c>
      <c r="F14" s="120">
        <v>2359</v>
      </c>
      <c r="G14" s="61"/>
      <c r="H14" s="74">
        <v>14</v>
      </c>
      <c r="I14" s="109">
        <v>1284.2142857142858</v>
      </c>
      <c r="J14" s="74">
        <v>14</v>
      </c>
      <c r="K14" s="109">
        <v>1452.7142857142858</v>
      </c>
      <c r="L14" s="74">
        <v>3</v>
      </c>
      <c r="M14" s="74">
        <v>0</v>
      </c>
      <c r="N14" s="63"/>
      <c r="O14" s="78">
        <v>37.742732558139537</v>
      </c>
      <c r="P14" s="78">
        <v>36.402797202797203</v>
      </c>
      <c r="Q14" s="78">
        <v>44.690048939641109</v>
      </c>
      <c r="R14" s="75">
        <v>43.638719512195124</v>
      </c>
      <c r="S14" s="78">
        <v>18.319371727748692</v>
      </c>
      <c r="T14" s="78">
        <v>13.409952606635072</v>
      </c>
      <c r="U14" s="78">
        <v>22.453846153846154</v>
      </c>
      <c r="V14" s="75">
        <v>25.70077720207254</v>
      </c>
      <c r="W14" s="78">
        <v>28.387323943661972</v>
      </c>
      <c r="X14" s="78">
        <v>20.582781456953644</v>
      </c>
      <c r="Y14" s="78">
        <v>33.669421487603309</v>
      </c>
      <c r="Z14" s="75">
        <v>29.986013986013987</v>
      </c>
      <c r="AA14" s="59"/>
    </row>
    <row r="15" spans="1:27" s="62" customFormat="1" ht="17.100000000000001" customHeight="1" x14ac:dyDescent="0.25">
      <c r="A15" s="60">
        <v>170510</v>
      </c>
      <c r="B15" s="85" t="s">
        <v>276</v>
      </c>
      <c r="C15" s="86" t="s">
        <v>136</v>
      </c>
      <c r="D15" s="74">
        <v>17</v>
      </c>
      <c r="E15" s="120">
        <v>2140</v>
      </c>
      <c r="F15" s="120">
        <v>120</v>
      </c>
      <c r="G15" s="61"/>
      <c r="H15" s="74">
        <v>5</v>
      </c>
      <c r="I15" s="109">
        <v>404</v>
      </c>
      <c r="J15" s="74">
        <v>4</v>
      </c>
      <c r="K15" s="109">
        <v>535</v>
      </c>
      <c r="L15" s="74">
        <v>0</v>
      </c>
      <c r="M15" s="74">
        <v>1</v>
      </c>
      <c r="N15" s="63"/>
      <c r="O15" s="78">
        <v>18.5</v>
      </c>
      <c r="P15" s="78">
        <v>19.506787330316744</v>
      </c>
      <c r="Q15" s="78">
        <v>24.452261306532662</v>
      </c>
      <c r="R15" s="75">
        <v>20.658986175115206</v>
      </c>
      <c r="S15" s="78">
        <v>9.0432692307692299</v>
      </c>
      <c r="T15" s="78">
        <v>6.732057416267943</v>
      </c>
      <c r="U15" s="78">
        <v>13.190909090909091</v>
      </c>
      <c r="V15" s="75">
        <v>16.55665024630542</v>
      </c>
      <c r="W15" s="78">
        <v>5.166666666666667</v>
      </c>
      <c r="X15" s="78">
        <v>0</v>
      </c>
      <c r="Y15" s="78">
        <v>0</v>
      </c>
      <c r="Z15" s="75">
        <v>0</v>
      </c>
      <c r="AA15" s="59"/>
    </row>
    <row r="16" spans="1:27" s="62" customFormat="1" ht="17.100000000000001" customHeight="1" x14ac:dyDescent="0.25">
      <c r="A16" s="60">
        <v>170511</v>
      </c>
      <c r="B16" s="85" t="s">
        <v>276</v>
      </c>
      <c r="C16" s="86" t="s">
        <v>137</v>
      </c>
      <c r="D16" s="74">
        <v>14</v>
      </c>
      <c r="E16" s="120">
        <v>4804</v>
      </c>
      <c r="F16" s="120">
        <v>287</v>
      </c>
      <c r="G16" s="61"/>
      <c r="H16" s="74">
        <v>8</v>
      </c>
      <c r="I16" s="109">
        <v>564.625</v>
      </c>
      <c r="J16" s="74">
        <v>5</v>
      </c>
      <c r="K16" s="109">
        <v>960.8</v>
      </c>
      <c r="L16" s="74">
        <v>0</v>
      </c>
      <c r="M16" s="74">
        <v>0</v>
      </c>
      <c r="N16" s="63"/>
      <c r="O16" s="78">
        <v>35.943333333333335</v>
      </c>
      <c r="P16" s="78">
        <v>33.239583333333336</v>
      </c>
      <c r="Q16" s="78">
        <v>36.205882352941174</v>
      </c>
      <c r="R16" s="75">
        <v>39.006557377049184</v>
      </c>
      <c r="S16" s="78">
        <v>15.024390243902438</v>
      </c>
      <c r="T16" s="78">
        <v>13.354098360655737</v>
      </c>
      <c r="U16" s="78">
        <v>15.360655737704919</v>
      </c>
      <c r="V16" s="75">
        <v>21.774193548387096</v>
      </c>
      <c r="W16" s="78">
        <v>0</v>
      </c>
      <c r="X16" s="78">
        <v>0</v>
      </c>
      <c r="Y16" s="78">
        <v>0</v>
      </c>
      <c r="Z16" s="75">
        <v>0</v>
      </c>
      <c r="AA16" s="59"/>
    </row>
    <row r="17" spans="1:27" s="62" customFormat="1" ht="17.100000000000001" customHeight="1" x14ac:dyDescent="0.25">
      <c r="A17" s="60">
        <v>170512</v>
      </c>
      <c r="B17" s="85" t="s">
        <v>276</v>
      </c>
      <c r="C17" s="86" t="s">
        <v>138</v>
      </c>
      <c r="D17" s="74">
        <v>11</v>
      </c>
      <c r="E17" s="120">
        <v>3088</v>
      </c>
      <c r="F17" s="120">
        <v>237</v>
      </c>
      <c r="G17" s="61"/>
      <c r="H17" s="74">
        <v>5</v>
      </c>
      <c r="I17" s="109">
        <v>570.20000000000005</v>
      </c>
      <c r="J17" s="74">
        <v>5</v>
      </c>
      <c r="K17" s="109">
        <v>617.6</v>
      </c>
      <c r="L17" s="74">
        <v>0</v>
      </c>
      <c r="M17" s="74">
        <v>1</v>
      </c>
      <c r="N17" s="63"/>
      <c r="O17" s="78">
        <v>24.238866396761132</v>
      </c>
      <c r="P17" s="78">
        <v>24.046413502109704</v>
      </c>
      <c r="Q17" s="78">
        <v>27.235741444866921</v>
      </c>
      <c r="R17" s="75">
        <v>31.91919191919192</v>
      </c>
      <c r="S17" s="78">
        <v>12</v>
      </c>
      <c r="T17" s="78">
        <v>9.02491103202847</v>
      </c>
      <c r="U17" s="78">
        <v>17.487544483985765</v>
      </c>
      <c r="V17" s="75">
        <v>18.992395437262356</v>
      </c>
      <c r="W17" s="78">
        <v>11.272727272727273</v>
      </c>
      <c r="X17" s="78">
        <v>6.5217391304347823</v>
      </c>
      <c r="Y17" s="78">
        <v>12.470588235294118</v>
      </c>
      <c r="Z17" s="75">
        <v>11.2</v>
      </c>
      <c r="AA17" s="59"/>
    </row>
    <row r="18" spans="1:27" s="62" customFormat="1" ht="17.100000000000001" customHeight="1" x14ac:dyDescent="0.25">
      <c r="A18" s="60">
        <v>170513</v>
      </c>
      <c r="B18" s="85" t="s">
        <v>277</v>
      </c>
      <c r="C18" s="86" t="s">
        <v>139</v>
      </c>
      <c r="D18" s="74">
        <v>1</v>
      </c>
      <c r="E18" s="120">
        <v>22697</v>
      </c>
      <c r="F18" s="120">
        <v>2689</v>
      </c>
      <c r="G18" s="61"/>
      <c r="H18" s="74">
        <v>14</v>
      </c>
      <c r="I18" s="109">
        <v>1429.1428571428571</v>
      </c>
      <c r="J18" s="74">
        <v>15</v>
      </c>
      <c r="K18" s="109">
        <v>1513.1333333333334</v>
      </c>
      <c r="L18" s="74">
        <v>3</v>
      </c>
      <c r="M18" s="74">
        <v>0</v>
      </c>
      <c r="N18" s="63"/>
      <c r="O18" s="78">
        <v>44.383703703703702</v>
      </c>
      <c r="P18" s="78">
        <v>46.017830609212481</v>
      </c>
      <c r="Q18" s="78">
        <v>53.020066889632105</v>
      </c>
      <c r="R18" s="75">
        <v>53.77195945945946</v>
      </c>
      <c r="S18" s="78">
        <v>15.96774193548387</v>
      </c>
      <c r="T18" s="78">
        <v>12.193313953488373</v>
      </c>
      <c r="U18" s="78">
        <v>17.857812500000001</v>
      </c>
      <c r="V18" s="75">
        <v>22.209230769230768</v>
      </c>
      <c r="W18" s="78">
        <v>36.700598802395213</v>
      </c>
      <c r="X18" s="78">
        <v>31.080924855491329</v>
      </c>
      <c r="Y18" s="78">
        <v>41.068702290076338</v>
      </c>
      <c r="Z18" s="75">
        <v>47.841772151898731</v>
      </c>
      <c r="AA18" s="59"/>
    </row>
    <row r="19" spans="1:27" s="62" customFormat="1" ht="17.100000000000001" customHeight="1" x14ac:dyDescent="0.25">
      <c r="A19" s="60">
        <v>170514</v>
      </c>
      <c r="B19" s="85" t="s">
        <v>276</v>
      </c>
      <c r="C19" s="86" t="s">
        <v>140</v>
      </c>
      <c r="D19" s="74">
        <v>55</v>
      </c>
      <c r="E19" s="120">
        <v>5921</v>
      </c>
      <c r="F19" s="120">
        <v>506</v>
      </c>
      <c r="G19" s="61"/>
      <c r="H19" s="74">
        <v>11</v>
      </c>
      <c r="I19" s="109">
        <v>492.27272727272725</v>
      </c>
      <c r="J19" s="74">
        <v>8</v>
      </c>
      <c r="K19" s="109">
        <v>740.125</v>
      </c>
      <c r="L19" s="74">
        <v>0</v>
      </c>
      <c r="M19" s="74">
        <v>1</v>
      </c>
      <c r="N19" s="63"/>
      <c r="O19" s="78">
        <v>23.829166666666666</v>
      </c>
      <c r="P19" s="78">
        <v>18.377952755905511</v>
      </c>
      <c r="Q19" s="78">
        <v>26.506726457399104</v>
      </c>
      <c r="R19" s="75">
        <v>28.334061135371179</v>
      </c>
      <c r="S19" s="78">
        <v>13.402843601895734</v>
      </c>
      <c r="T19" s="78">
        <v>11.293398533007334</v>
      </c>
      <c r="U19" s="78">
        <v>17.857487922705314</v>
      </c>
      <c r="V19" s="75">
        <v>22.513715710723194</v>
      </c>
      <c r="W19" s="78">
        <v>19.899999999999999</v>
      </c>
      <c r="X19" s="78">
        <v>9.48</v>
      </c>
      <c r="Y19" s="78">
        <v>17.368421052631579</v>
      </c>
      <c r="Z19" s="75">
        <v>17.526315789473685</v>
      </c>
      <c r="AA19" s="59"/>
    </row>
    <row r="20" spans="1:27" s="62" customFormat="1" ht="17.100000000000001" customHeight="1" x14ac:dyDescent="0.25">
      <c r="A20" s="60">
        <v>170515</v>
      </c>
      <c r="B20" s="85" t="s">
        <v>277</v>
      </c>
      <c r="C20" s="86" t="s">
        <v>141</v>
      </c>
      <c r="D20" s="74">
        <v>1</v>
      </c>
      <c r="E20" s="120">
        <v>20913</v>
      </c>
      <c r="F20" s="120">
        <v>2732</v>
      </c>
      <c r="G20" s="61"/>
      <c r="H20" s="74">
        <v>13</v>
      </c>
      <c r="I20" s="109">
        <v>1398.5384615384614</v>
      </c>
      <c r="J20" s="74">
        <v>14</v>
      </c>
      <c r="K20" s="109">
        <v>1493.7857142857142</v>
      </c>
      <c r="L20" s="74">
        <v>3</v>
      </c>
      <c r="M20" s="74">
        <v>0</v>
      </c>
      <c r="N20" s="63"/>
      <c r="O20" s="78">
        <v>43.453731343283579</v>
      </c>
      <c r="P20" s="78">
        <v>43.694357366771158</v>
      </c>
      <c r="Q20" s="78">
        <v>49.151162790697676</v>
      </c>
      <c r="R20" s="75">
        <v>44.745562130177518</v>
      </c>
      <c r="S20" s="78">
        <v>21.206632653061224</v>
      </c>
      <c r="T20" s="78">
        <v>19.606683804627249</v>
      </c>
      <c r="U20" s="78">
        <v>23.263227513227513</v>
      </c>
      <c r="V20" s="75">
        <v>27.332880434782609</v>
      </c>
      <c r="W20" s="78">
        <v>31.568000000000001</v>
      </c>
      <c r="X20" s="78">
        <v>24.907563025210084</v>
      </c>
      <c r="Y20" s="78">
        <v>28.5</v>
      </c>
      <c r="Z20" s="75">
        <v>31.673333333333332</v>
      </c>
      <c r="AA20" s="59"/>
    </row>
    <row r="21" spans="1:27" s="62" customFormat="1" ht="17.100000000000001" customHeight="1" x14ac:dyDescent="0.25">
      <c r="A21" s="60">
        <v>170516</v>
      </c>
      <c r="B21" s="85" t="s">
        <v>276</v>
      </c>
      <c r="C21" s="86" t="s">
        <v>142</v>
      </c>
      <c r="D21" s="74">
        <v>10</v>
      </c>
      <c r="E21" s="120">
        <v>1848</v>
      </c>
      <c r="F21" s="120">
        <v>167</v>
      </c>
      <c r="G21" s="61"/>
      <c r="H21" s="74">
        <v>5</v>
      </c>
      <c r="I21" s="109">
        <v>336.2</v>
      </c>
      <c r="J21" s="74">
        <v>4</v>
      </c>
      <c r="K21" s="109">
        <v>462</v>
      </c>
      <c r="L21" s="74">
        <v>0</v>
      </c>
      <c r="M21" s="74">
        <v>1</v>
      </c>
      <c r="N21" s="63"/>
      <c r="O21" s="78">
        <v>21.306306306306308</v>
      </c>
      <c r="P21" s="78">
        <v>21.047619047619047</v>
      </c>
      <c r="Q21" s="78">
        <v>24.044334975369459</v>
      </c>
      <c r="R21" s="75">
        <v>24.589595375722542</v>
      </c>
      <c r="S21" s="78">
        <v>11.566666666666666</v>
      </c>
      <c r="T21" s="78">
        <v>10.189189189189189</v>
      </c>
      <c r="U21" s="78">
        <v>16.104972375690608</v>
      </c>
      <c r="V21" s="75">
        <v>19.548223350253807</v>
      </c>
      <c r="W21" s="78">
        <v>10.083333333333334</v>
      </c>
      <c r="X21" s="78">
        <v>7.2222222222222223</v>
      </c>
      <c r="Y21" s="78">
        <v>12.555555555555555</v>
      </c>
      <c r="Z21" s="75">
        <v>13.5</v>
      </c>
      <c r="AA21" s="59"/>
    </row>
    <row r="22" spans="1:27" s="62" customFormat="1" ht="17.100000000000001" customHeight="1" x14ac:dyDescent="0.25">
      <c r="A22" s="60">
        <v>170517</v>
      </c>
      <c r="B22" s="85" t="s">
        <v>276</v>
      </c>
      <c r="C22" s="86" t="s">
        <v>143</v>
      </c>
      <c r="D22" s="74">
        <v>11</v>
      </c>
      <c r="E22" s="120">
        <v>9940</v>
      </c>
      <c r="F22" s="120">
        <v>1110</v>
      </c>
      <c r="G22" s="61"/>
      <c r="H22" s="74">
        <v>12</v>
      </c>
      <c r="I22" s="109">
        <v>735.83333333333337</v>
      </c>
      <c r="J22" s="74">
        <v>8</v>
      </c>
      <c r="K22" s="109">
        <v>1242.5</v>
      </c>
      <c r="L22" s="74">
        <v>1</v>
      </c>
      <c r="M22" s="74">
        <v>1</v>
      </c>
      <c r="N22" s="63"/>
      <c r="O22" s="78">
        <v>30.088850174216027</v>
      </c>
      <c r="P22" s="78">
        <v>27.439862542955325</v>
      </c>
      <c r="Q22" s="78">
        <v>34.469428007889547</v>
      </c>
      <c r="R22" s="75">
        <v>33.43694493783304</v>
      </c>
      <c r="S22" s="78">
        <v>16.478155339805824</v>
      </c>
      <c r="T22" s="78">
        <v>12.883597883597883</v>
      </c>
      <c r="U22" s="78">
        <v>17.937329700272478</v>
      </c>
      <c r="V22" s="75">
        <v>20.049504950495049</v>
      </c>
      <c r="W22" s="78">
        <v>22.670731707317074</v>
      </c>
      <c r="X22" s="78">
        <v>14.513888888888889</v>
      </c>
      <c r="Y22" s="78">
        <v>21.666666666666668</v>
      </c>
      <c r="Z22" s="75">
        <v>21.616666666666667</v>
      </c>
      <c r="AA22" s="59"/>
    </row>
    <row r="23" spans="1:27" s="62" customFormat="1" ht="17.100000000000001" customHeight="1" x14ac:dyDescent="0.25">
      <c r="A23" s="60">
        <v>170518</v>
      </c>
      <c r="B23" s="85" t="s">
        <v>276</v>
      </c>
      <c r="C23" s="86" t="s">
        <v>144</v>
      </c>
      <c r="D23" s="74">
        <v>19</v>
      </c>
      <c r="E23" s="120">
        <v>2148</v>
      </c>
      <c r="F23" s="120">
        <v>102</v>
      </c>
      <c r="G23" s="61"/>
      <c r="H23" s="74">
        <v>6</v>
      </c>
      <c r="I23" s="109">
        <v>341</v>
      </c>
      <c r="J23" s="74">
        <v>4</v>
      </c>
      <c r="K23" s="109">
        <v>537</v>
      </c>
      <c r="L23" s="74">
        <v>0</v>
      </c>
      <c r="M23" s="74">
        <v>1</v>
      </c>
      <c r="N23" s="63"/>
      <c r="O23" s="78">
        <v>22.184300341296929</v>
      </c>
      <c r="P23" s="78">
        <v>19.547368421052632</v>
      </c>
      <c r="Q23" s="78">
        <v>33.836257309941523</v>
      </c>
      <c r="R23" s="75">
        <v>28.236111111111111</v>
      </c>
      <c r="S23" s="78">
        <v>11.275109170305678</v>
      </c>
      <c r="T23" s="78">
        <v>10.260089686098654</v>
      </c>
      <c r="U23" s="78">
        <v>15.32258064516129</v>
      </c>
      <c r="V23" s="75">
        <v>18.571428571428573</v>
      </c>
      <c r="W23" s="78">
        <v>6</v>
      </c>
      <c r="X23" s="78">
        <v>5.25</v>
      </c>
      <c r="Y23" s="78">
        <v>8.1</v>
      </c>
      <c r="Z23" s="75">
        <v>4.875</v>
      </c>
      <c r="AA23" s="59"/>
    </row>
    <row r="24" spans="1:27" s="62" customFormat="1" ht="17.100000000000001" customHeight="1" x14ac:dyDescent="0.25">
      <c r="A24" s="60">
        <v>170519</v>
      </c>
      <c r="B24" s="85" t="s">
        <v>276</v>
      </c>
      <c r="C24" s="86" t="s">
        <v>145</v>
      </c>
      <c r="D24" s="74">
        <v>16</v>
      </c>
      <c r="E24" s="120">
        <v>1748</v>
      </c>
      <c r="F24" s="120">
        <v>108</v>
      </c>
      <c r="G24" s="61"/>
      <c r="H24" s="74">
        <v>5</v>
      </c>
      <c r="I24" s="109">
        <v>328</v>
      </c>
      <c r="J24" s="74">
        <v>4</v>
      </c>
      <c r="K24" s="109">
        <v>437</v>
      </c>
      <c r="L24" s="74">
        <v>0</v>
      </c>
      <c r="M24" s="74">
        <v>1</v>
      </c>
      <c r="N24" s="63"/>
      <c r="O24" s="78">
        <v>19.724</v>
      </c>
      <c r="P24" s="78">
        <v>21.136363636363637</v>
      </c>
      <c r="Q24" s="78">
        <v>24.561320754716981</v>
      </c>
      <c r="R24" s="75">
        <v>23.778846153846153</v>
      </c>
      <c r="S24" s="78">
        <v>10.40990990990991</v>
      </c>
      <c r="T24" s="78">
        <v>9.1352657004830924</v>
      </c>
      <c r="U24" s="78">
        <v>15.457943925233645</v>
      </c>
      <c r="V24" s="75">
        <v>22.524509803921568</v>
      </c>
      <c r="W24" s="78">
        <v>9.6666666666666661</v>
      </c>
      <c r="X24" s="78">
        <v>4.8461538461538458</v>
      </c>
      <c r="Y24" s="78">
        <v>14</v>
      </c>
      <c r="Z24" s="75">
        <v>9.5714285714285712</v>
      </c>
      <c r="AA24" s="59"/>
    </row>
    <row r="25" spans="1:27" s="62" customFormat="1" ht="17.100000000000001" customHeight="1" x14ac:dyDescent="0.25">
      <c r="A25" s="60">
        <v>170520</v>
      </c>
      <c r="B25" s="85" t="s">
        <v>277</v>
      </c>
      <c r="C25" s="86" t="s">
        <v>146</v>
      </c>
      <c r="D25" s="74">
        <v>1</v>
      </c>
      <c r="E25" s="120">
        <v>6195</v>
      </c>
      <c r="F25" s="120">
        <v>903</v>
      </c>
      <c r="G25" s="61"/>
      <c r="H25" s="74">
        <v>4</v>
      </c>
      <c r="I25" s="109">
        <v>1323</v>
      </c>
      <c r="J25" s="74">
        <v>5</v>
      </c>
      <c r="K25" s="109">
        <v>1239</v>
      </c>
      <c r="L25" s="74">
        <v>1</v>
      </c>
      <c r="M25" s="74">
        <v>0</v>
      </c>
      <c r="N25" s="63"/>
      <c r="O25" s="78">
        <v>38.325000000000003</v>
      </c>
      <c r="P25" s="78">
        <v>31.405405405405407</v>
      </c>
      <c r="Q25" s="78">
        <v>41.827225130890049</v>
      </c>
      <c r="R25" s="75">
        <v>41.026041666666664</v>
      </c>
      <c r="S25" s="78">
        <v>15.217391304347826</v>
      </c>
      <c r="T25" s="78">
        <v>10.79245283018868</v>
      </c>
      <c r="U25" s="78">
        <v>13.73021582733813</v>
      </c>
      <c r="V25" s="75">
        <v>17.648221343873519</v>
      </c>
      <c r="W25" s="78">
        <v>21.531914893617021</v>
      </c>
      <c r="X25" s="78">
        <v>14.933333333333334</v>
      </c>
      <c r="Y25" s="78">
        <v>24.365853658536587</v>
      </c>
      <c r="Z25" s="75">
        <v>26.442307692307693</v>
      </c>
      <c r="AA25" s="59"/>
    </row>
    <row r="26" spans="1:27" s="83" customFormat="1" ht="17.100000000000001" customHeight="1" x14ac:dyDescent="0.25">
      <c r="A26" s="70"/>
      <c r="B26" s="70"/>
      <c r="C26" s="95" t="s">
        <v>10</v>
      </c>
      <c r="D26" s="70"/>
      <c r="E26" s="112"/>
      <c r="F26" s="112"/>
      <c r="G26" s="70"/>
      <c r="H26" s="70"/>
      <c r="I26" s="112"/>
      <c r="J26" s="70"/>
      <c r="K26" s="145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162"/>
    </row>
    <row r="27" spans="1:27" s="62" customFormat="1" ht="17.100000000000001" customHeight="1" x14ac:dyDescent="0.25">
      <c r="A27" s="60"/>
      <c r="B27" s="85" t="s">
        <v>277</v>
      </c>
      <c r="C27" s="88"/>
      <c r="D27" s="59"/>
      <c r="E27" s="119">
        <v>88687</v>
      </c>
      <c r="F27" s="119">
        <v>10546</v>
      </c>
      <c r="G27" s="60"/>
      <c r="H27" s="77">
        <v>57</v>
      </c>
      <c r="I27" s="109">
        <v>1370.8947368421052</v>
      </c>
      <c r="J27" s="89">
        <v>61</v>
      </c>
      <c r="K27" s="109">
        <v>1453.8852459016393</v>
      </c>
      <c r="L27" s="84">
        <v>12</v>
      </c>
      <c r="M27" s="84">
        <v>0</v>
      </c>
      <c r="N27" s="63"/>
      <c r="O27" s="78">
        <v>40.969387755102041</v>
      </c>
      <c r="P27" s="78">
        <v>39.253535353535355</v>
      </c>
      <c r="Q27" s="78">
        <v>47.250200803212849</v>
      </c>
      <c r="R27" s="75">
        <v>46.165855484837138</v>
      </c>
      <c r="S27" s="78">
        <v>18.472477064220183</v>
      </c>
      <c r="T27" s="78">
        <v>15.030548628428928</v>
      </c>
      <c r="U27" s="78">
        <v>21.352529430480434</v>
      </c>
      <c r="V27" s="75">
        <v>25.045660621761659</v>
      </c>
      <c r="W27" s="78">
        <v>29.228571428571428</v>
      </c>
      <c r="X27" s="78">
        <v>22.393890675241156</v>
      </c>
      <c r="Y27" s="78">
        <v>32.205374280230323</v>
      </c>
      <c r="Z27" s="75">
        <v>34.018121911037895</v>
      </c>
    </row>
    <row r="28" spans="1:27" s="62" customFormat="1" ht="17.100000000000001" customHeight="1" x14ac:dyDescent="0.25">
      <c r="A28" s="60"/>
      <c r="B28" s="85" t="s">
        <v>276</v>
      </c>
      <c r="C28" s="88"/>
      <c r="D28" s="59"/>
      <c r="E28" s="119">
        <v>65018</v>
      </c>
      <c r="F28" s="119">
        <v>5205</v>
      </c>
      <c r="G28" s="60"/>
      <c r="H28" s="77">
        <v>122</v>
      </c>
      <c r="I28" s="109">
        <v>490.27049180327867</v>
      </c>
      <c r="J28" s="89">
        <v>92</v>
      </c>
      <c r="K28" s="109">
        <v>706.71739130434787</v>
      </c>
      <c r="L28" s="84">
        <v>3</v>
      </c>
      <c r="M28" s="84">
        <v>4</v>
      </c>
      <c r="N28" s="63"/>
      <c r="O28" s="78">
        <v>24.628162816281627</v>
      </c>
      <c r="P28" s="78">
        <v>22.251684131736528</v>
      </c>
      <c r="Q28" s="78">
        <v>28.939042089985485</v>
      </c>
      <c r="R28" s="75">
        <v>28.026185280698275</v>
      </c>
      <c r="S28" s="78">
        <v>12.822696534234996</v>
      </c>
      <c r="T28" s="78">
        <v>11.132236568096626</v>
      </c>
      <c r="U28" s="78">
        <v>15.983140147523709</v>
      </c>
      <c r="V28" s="75">
        <v>19.087611972908018</v>
      </c>
      <c r="W28" s="78">
        <v>15.080459770114942</v>
      </c>
      <c r="X28" s="78">
        <v>9.8528301886792455</v>
      </c>
      <c r="Y28" s="78">
        <v>15.509345794392523</v>
      </c>
      <c r="Z28" s="75">
        <v>16.799196787148595</v>
      </c>
    </row>
    <row r="29" spans="1:27" s="62" customFormat="1" ht="17.100000000000001" customHeight="1" x14ac:dyDescent="0.25">
      <c r="A29" s="60"/>
      <c r="B29" s="57" t="s">
        <v>302</v>
      </c>
      <c r="C29" s="88"/>
      <c r="D29" s="59"/>
      <c r="E29" s="119">
        <v>153705</v>
      </c>
      <c r="F29" s="119">
        <v>15751</v>
      </c>
      <c r="G29" s="60"/>
      <c r="H29" s="77">
        <v>179</v>
      </c>
      <c r="I29" s="109">
        <v>770.69273743016765</v>
      </c>
      <c r="J29" s="89">
        <v>153</v>
      </c>
      <c r="K29" s="109">
        <v>1004.6078431372549</v>
      </c>
      <c r="L29" s="84">
        <v>15</v>
      </c>
      <c r="M29" s="84">
        <v>4</v>
      </c>
      <c r="N29" s="63"/>
      <c r="O29" s="78">
        <v>30.22625361620058</v>
      </c>
      <c r="P29" s="78">
        <v>28.325234544142411</v>
      </c>
      <c r="Q29" s="78">
        <v>35.173800082045673</v>
      </c>
      <c r="R29" s="75">
        <v>34.308739626556019</v>
      </c>
      <c r="S29" s="78">
        <v>15.131467133216695</v>
      </c>
      <c r="T29" s="78">
        <v>12.69350811485643</v>
      </c>
      <c r="U29" s="78">
        <v>18.122591277890468</v>
      </c>
      <c r="V29" s="75">
        <v>21.487932159165037</v>
      </c>
      <c r="W29" s="78">
        <v>24.914719626168225</v>
      </c>
      <c r="X29" s="78">
        <v>18.647125140924466</v>
      </c>
      <c r="Y29" s="78">
        <v>27.344217687074831</v>
      </c>
      <c r="Z29" s="75">
        <v>29.009345794392523</v>
      </c>
    </row>
    <row r="30" spans="1:27" x14ac:dyDescent="0.25">
      <c r="B30" s="28"/>
      <c r="D30" s="29"/>
      <c r="E30" s="113"/>
      <c r="F30" s="113"/>
      <c r="G30" s="29"/>
      <c r="H30" s="29"/>
      <c r="I30" s="113"/>
      <c r="J30" s="29"/>
      <c r="K30" s="146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 spans="1:27" x14ac:dyDescent="0.25">
      <c r="A31" s="25" t="str">
        <f>' Sacyl'!A43</f>
        <v>Fecha de corte : 01/01/2020</v>
      </c>
      <c r="B31" s="25"/>
      <c r="C31" s="25"/>
      <c r="D31" s="25"/>
      <c r="E31" s="114"/>
      <c r="F31" s="114"/>
      <c r="G31" s="67"/>
      <c r="H31" s="25"/>
      <c r="I31" s="114"/>
      <c r="J31" s="25"/>
      <c r="K31" s="147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7" x14ac:dyDescent="0.25">
      <c r="A32" s="73" t="s">
        <v>285</v>
      </c>
      <c r="B32" s="73"/>
      <c r="C32" s="73"/>
      <c r="D32" s="73"/>
      <c r="E32" s="115"/>
      <c r="F32" s="115"/>
      <c r="G32" s="73"/>
      <c r="H32" s="73"/>
      <c r="I32" s="115"/>
      <c r="J32" s="73"/>
      <c r="K32" s="148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spans="1:26" x14ac:dyDescent="0.25">
      <c r="A33" s="73" t="s">
        <v>332</v>
      </c>
      <c r="B33" s="73"/>
      <c r="C33" s="73"/>
      <c r="D33" s="73"/>
      <c r="E33" s="115"/>
      <c r="F33" s="115"/>
      <c r="G33" s="73"/>
      <c r="H33" s="73"/>
      <c r="I33" s="115"/>
      <c r="J33" s="73"/>
      <c r="K33" s="148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spans="1:26" x14ac:dyDescent="0.25">
      <c r="A34" s="73" t="s">
        <v>286</v>
      </c>
      <c r="B34" s="73"/>
      <c r="C34" s="73"/>
      <c r="D34" s="73"/>
      <c r="E34" s="115"/>
      <c r="F34" s="115"/>
      <c r="G34" s="73"/>
      <c r="H34" s="73"/>
      <c r="I34" s="115"/>
      <c r="J34" s="73"/>
      <c r="K34" s="148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spans="1:26" x14ac:dyDescent="0.25">
      <c r="A35" s="73" t="s">
        <v>326</v>
      </c>
      <c r="B35" s="73"/>
      <c r="C35" s="73"/>
      <c r="D35" s="73"/>
      <c r="E35" s="115"/>
      <c r="F35" s="115"/>
      <c r="G35" s="73"/>
      <c r="H35" s="73"/>
      <c r="I35" s="115"/>
      <c r="J35" s="73"/>
      <c r="K35" s="148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spans="1:26" x14ac:dyDescent="0.25">
      <c r="A36" s="73" t="s">
        <v>329</v>
      </c>
      <c r="B36" s="73"/>
      <c r="C36" s="73"/>
      <c r="D36" s="73"/>
      <c r="E36" s="115"/>
      <c r="F36" s="115"/>
      <c r="G36" s="73"/>
      <c r="H36" s="73"/>
      <c r="I36" s="115"/>
      <c r="J36" s="73"/>
      <c r="K36" s="148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spans="1:26" s="90" customFormat="1" ht="15" customHeight="1" x14ac:dyDescent="0.25">
      <c r="A37" s="171" t="s">
        <v>331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2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</row>
    <row r="38" spans="1:26" ht="15" customHeight="1" x14ac:dyDescent="0.25">
      <c r="A38" s="171" t="s">
        <v>308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72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</row>
    <row r="39" spans="1:26" ht="15" customHeight="1" x14ac:dyDescent="0.25">
      <c r="A39" s="97" t="s">
        <v>309</v>
      </c>
      <c r="G39" s="3"/>
      <c r="K39" s="149"/>
    </row>
    <row r="40" spans="1:26" x14ac:dyDescent="0.25">
      <c r="A40" s="97" t="s">
        <v>306</v>
      </c>
      <c r="G40" s="3"/>
      <c r="K40" s="149"/>
    </row>
  </sheetData>
  <mergeCells count="11">
    <mergeCell ref="A37:Z37"/>
    <mergeCell ref="A38:Z38"/>
    <mergeCell ref="W4:Z4"/>
    <mergeCell ref="A3:F3"/>
    <mergeCell ref="H3:M3"/>
    <mergeCell ref="O3:Z3"/>
    <mergeCell ref="H4:I4"/>
    <mergeCell ref="J4:K4"/>
    <mergeCell ref="L4:M4"/>
    <mergeCell ref="O4:R4"/>
    <mergeCell ref="S4:V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5" orientation="landscape" r:id="rId1"/>
  <headerFooter>
    <oddHeader>&amp;L&amp;G</oddHeader>
    <oddFooter>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9"/>
  <sheetViews>
    <sheetView showGridLines="0" topLeftCell="A7" zoomScale="80" zoomScaleNormal="80" workbookViewId="0">
      <selection activeCell="R49" sqref="R49"/>
    </sheetView>
  </sheetViews>
  <sheetFormatPr baseColWidth="10" defaultRowHeight="15" x14ac:dyDescent="0.25"/>
  <cols>
    <col min="1" max="1" width="10.7109375" customWidth="1"/>
    <col min="2" max="2" width="7.7109375" customWidth="1"/>
    <col min="3" max="3" width="60.7109375" customWidth="1"/>
    <col min="4" max="4" width="10.7109375" customWidth="1"/>
    <col min="5" max="6" width="10.7109375" style="110" customWidth="1"/>
    <col min="7" max="7" width="5.7109375" style="3" customWidth="1"/>
    <col min="8" max="8" width="10.7109375" customWidth="1"/>
    <col min="9" max="9" width="11.7109375" style="110" customWidth="1"/>
    <col min="10" max="10" width="9.28515625" customWidth="1"/>
    <col min="11" max="11" width="11.7109375" style="110" customWidth="1"/>
    <col min="12" max="13" width="9.28515625" customWidth="1"/>
    <col min="14" max="14" width="5.7109375" customWidth="1"/>
    <col min="15" max="26" width="9.7109375" customWidth="1"/>
    <col min="27" max="27" width="7.7109375" customWidth="1"/>
  </cols>
  <sheetData>
    <row r="1" spans="1:27" ht="21" x14ac:dyDescent="0.35">
      <c r="A1" s="48" t="s">
        <v>319</v>
      </c>
      <c r="C1" s="27"/>
    </row>
    <row r="2" spans="1:27" ht="14.45" customHeight="1" x14ac:dyDescent="0.25">
      <c r="A2" s="1"/>
      <c r="C2" s="1"/>
      <c r="D2" s="1"/>
      <c r="E2" s="116"/>
      <c r="F2" s="116"/>
      <c r="G2" s="13"/>
      <c r="H2" s="5"/>
      <c r="I2" s="111"/>
      <c r="J2" s="5"/>
    </row>
    <row r="3" spans="1:27" s="124" customFormat="1" ht="15" customHeight="1" x14ac:dyDescent="0.25">
      <c r="A3" s="174" t="s">
        <v>17</v>
      </c>
      <c r="B3" s="174"/>
      <c r="C3" s="174"/>
      <c r="D3" s="174"/>
      <c r="E3" s="175"/>
      <c r="F3" s="175"/>
      <c r="G3" s="123"/>
      <c r="H3" s="176" t="s">
        <v>19</v>
      </c>
      <c r="I3" s="177"/>
      <c r="J3" s="176"/>
      <c r="K3" s="177"/>
      <c r="L3" s="176"/>
      <c r="M3" s="176"/>
      <c r="O3" s="178" t="s">
        <v>340</v>
      </c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</row>
    <row r="4" spans="1:27" ht="33" customHeight="1" x14ac:dyDescent="0.25">
      <c r="A4" s="103"/>
      <c r="B4" s="103"/>
      <c r="C4" s="103"/>
      <c r="D4" s="103"/>
      <c r="E4" s="117"/>
      <c r="F4" s="117"/>
      <c r="G4" s="104"/>
      <c r="H4" s="179" t="s">
        <v>279</v>
      </c>
      <c r="I4" s="180"/>
      <c r="J4" s="181" t="s">
        <v>280</v>
      </c>
      <c r="K4" s="182"/>
      <c r="L4" s="183" t="s">
        <v>18</v>
      </c>
      <c r="M4" s="183"/>
      <c r="N4" s="105"/>
      <c r="O4" s="173" t="s">
        <v>279</v>
      </c>
      <c r="P4" s="173"/>
      <c r="Q4" s="173"/>
      <c r="R4" s="173"/>
      <c r="S4" s="184" t="s">
        <v>280</v>
      </c>
      <c r="T4" s="173"/>
      <c r="U4" s="173"/>
      <c r="V4" s="185"/>
      <c r="W4" s="173" t="s">
        <v>18</v>
      </c>
      <c r="X4" s="173"/>
      <c r="Y4" s="173"/>
      <c r="Z4" s="173"/>
    </row>
    <row r="5" spans="1:27" s="34" customFormat="1" ht="129.94999999999999" customHeight="1" x14ac:dyDescent="0.25">
      <c r="A5" s="98" t="s">
        <v>281</v>
      </c>
      <c r="B5" s="98" t="s">
        <v>336</v>
      </c>
      <c r="C5" s="99" t="s">
        <v>335</v>
      </c>
      <c r="D5" s="98" t="s">
        <v>310</v>
      </c>
      <c r="E5" s="118" t="s">
        <v>293</v>
      </c>
      <c r="F5" s="118" t="s">
        <v>316</v>
      </c>
      <c r="G5" s="100"/>
      <c r="H5" s="101" t="s">
        <v>289</v>
      </c>
      <c r="I5" s="125" t="s">
        <v>317</v>
      </c>
      <c r="J5" s="126" t="s">
        <v>290</v>
      </c>
      <c r="K5" s="144" t="s">
        <v>318</v>
      </c>
      <c r="L5" s="126" t="s">
        <v>304</v>
      </c>
      <c r="M5" s="98" t="s">
        <v>305</v>
      </c>
      <c r="N5" s="27"/>
      <c r="O5" s="102" t="s">
        <v>297</v>
      </c>
      <c r="P5" s="102" t="s">
        <v>298</v>
      </c>
      <c r="Q5" s="102" t="s">
        <v>299</v>
      </c>
      <c r="R5" s="102" t="s">
        <v>341</v>
      </c>
      <c r="S5" s="127" t="s">
        <v>297</v>
      </c>
      <c r="T5" s="102" t="s">
        <v>298</v>
      </c>
      <c r="U5" s="102" t="s">
        <v>299</v>
      </c>
      <c r="V5" s="102" t="s">
        <v>341</v>
      </c>
      <c r="W5" s="127" t="s">
        <v>297</v>
      </c>
      <c r="X5" s="102" t="s">
        <v>298</v>
      </c>
      <c r="Y5" s="102" t="s">
        <v>299</v>
      </c>
      <c r="Z5" s="102" t="s">
        <v>341</v>
      </c>
    </row>
    <row r="6" spans="1:27" s="80" customFormat="1" ht="17.100000000000001" customHeight="1" x14ac:dyDescent="0.25">
      <c r="A6" s="57">
        <v>170601</v>
      </c>
      <c r="B6" s="57" t="s">
        <v>276</v>
      </c>
      <c r="C6" s="58" t="s">
        <v>147</v>
      </c>
      <c r="D6" s="74">
        <v>41</v>
      </c>
      <c r="E6" s="120">
        <v>12348</v>
      </c>
      <c r="F6" s="120">
        <v>1167</v>
      </c>
      <c r="G6" s="59"/>
      <c r="H6" s="74">
        <v>17</v>
      </c>
      <c r="I6" s="109">
        <v>657.70588235294122</v>
      </c>
      <c r="J6" s="74">
        <v>14</v>
      </c>
      <c r="K6" s="109">
        <v>882</v>
      </c>
      <c r="L6" s="74">
        <v>1</v>
      </c>
      <c r="M6" s="74">
        <v>1</v>
      </c>
      <c r="N6" s="59"/>
      <c r="O6" s="76">
        <v>23.024159663865547</v>
      </c>
      <c r="P6" s="76">
        <v>24.296629213483147</v>
      </c>
      <c r="Q6" s="76">
        <v>24.296629213483147</v>
      </c>
      <c r="R6" s="75">
        <v>23.979190751445088</v>
      </c>
      <c r="S6" s="76">
        <v>9.8739290085679308</v>
      </c>
      <c r="T6" s="76">
        <v>9.78125</v>
      </c>
      <c r="U6" s="76">
        <v>10.400479616306955</v>
      </c>
      <c r="V6" s="75">
        <v>14.003947368421052</v>
      </c>
      <c r="W6" s="76">
        <v>15.027777777777779</v>
      </c>
      <c r="X6" s="76">
        <v>17.053333333333335</v>
      </c>
      <c r="Y6" s="76">
        <v>24.982758620689655</v>
      </c>
      <c r="Z6" s="75">
        <v>26.370967741935484</v>
      </c>
      <c r="AA6" s="59"/>
    </row>
    <row r="7" spans="1:27" s="80" customFormat="1" ht="17.100000000000001" customHeight="1" x14ac:dyDescent="0.25">
      <c r="A7" s="57">
        <v>170602</v>
      </c>
      <c r="B7" s="57" t="s">
        <v>276</v>
      </c>
      <c r="C7" s="58" t="s">
        <v>148</v>
      </c>
      <c r="D7" s="74">
        <v>12</v>
      </c>
      <c r="E7" s="120">
        <v>2581</v>
      </c>
      <c r="F7" s="120">
        <v>87</v>
      </c>
      <c r="G7" s="59"/>
      <c r="H7" s="74">
        <v>8</v>
      </c>
      <c r="I7" s="109">
        <v>311.75</v>
      </c>
      <c r="J7" s="74">
        <v>6</v>
      </c>
      <c r="K7" s="109">
        <v>430.16666666666669</v>
      </c>
      <c r="L7" s="74">
        <v>0</v>
      </c>
      <c r="M7" s="74">
        <v>1</v>
      </c>
      <c r="N7" s="59"/>
      <c r="O7" s="76">
        <v>17.517970401691333</v>
      </c>
      <c r="P7" s="76">
        <v>17.155844155844157</v>
      </c>
      <c r="Q7" s="76">
        <v>17.155844155844157</v>
      </c>
      <c r="R7" s="75">
        <v>17.9255079006772</v>
      </c>
      <c r="S7" s="76">
        <v>11.73463687150838</v>
      </c>
      <c r="T7" s="76">
        <v>8.2960725075528696</v>
      </c>
      <c r="U7" s="76">
        <v>10.981481481481481</v>
      </c>
      <c r="V7" s="75">
        <v>15.774928774928775</v>
      </c>
      <c r="W7" s="76">
        <v>9.3000000000000007</v>
      </c>
      <c r="X7" s="76">
        <v>7.583333333333333</v>
      </c>
      <c r="Y7" s="76">
        <v>9.1428571428571423</v>
      </c>
      <c r="Z7" s="75">
        <v>9.1111111111111107</v>
      </c>
      <c r="AA7" s="59"/>
    </row>
    <row r="8" spans="1:27" s="80" customFormat="1" ht="17.100000000000001" customHeight="1" x14ac:dyDescent="0.25">
      <c r="A8" s="57">
        <v>170603</v>
      </c>
      <c r="B8" s="57" t="s">
        <v>277</v>
      </c>
      <c r="C8" s="58" t="s">
        <v>149</v>
      </c>
      <c r="D8" s="74">
        <v>27</v>
      </c>
      <c r="E8" s="120">
        <v>16107</v>
      </c>
      <c r="F8" s="120">
        <v>1438</v>
      </c>
      <c r="G8" s="59"/>
      <c r="H8" s="74">
        <v>19</v>
      </c>
      <c r="I8" s="109">
        <v>772.0526315789474</v>
      </c>
      <c r="J8" s="74">
        <v>19</v>
      </c>
      <c r="K8" s="109">
        <v>847.73684210526312</v>
      </c>
      <c r="L8" s="74">
        <v>2</v>
      </c>
      <c r="M8" s="74">
        <v>0</v>
      </c>
      <c r="N8" s="59"/>
      <c r="O8" s="76">
        <v>29.944444444444443</v>
      </c>
      <c r="P8" s="76">
        <v>30.867497168742922</v>
      </c>
      <c r="Q8" s="76">
        <v>30.867497168742922</v>
      </c>
      <c r="R8" s="75">
        <v>31.257894736842104</v>
      </c>
      <c r="S8" s="76">
        <v>14.201573254670599</v>
      </c>
      <c r="T8" s="76">
        <v>12.758157389635317</v>
      </c>
      <c r="U8" s="76">
        <v>14.211786372007367</v>
      </c>
      <c r="V8" s="75">
        <v>17.891783567134269</v>
      </c>
      <c r="W8" s="76">
        <v>19.561983471074381</v>
      </c>
      <c r="X8" s="76">
        <v>15.483606557377049</v>
      </c>
      <c r="Y8" s="76">
        <v>16.849206349206348</v>
      </c>
      <c r="Z8" s="75">
        <v>19.508771929824562</v>
      </c>
      <c r="AA8" s="59"/>
    </row>
    <row r="9" spans="1:27" s="80" customFormat="1" ht="17.100000000000001" customHeight="1" x14ac:dyDescent="0.25">
      <c r="A9" s="57">
        <v>170604</v>
      </c>
      <c r="B9" s="57" t="s">
        <v>276</v>
      </c>
      <c r="C9" s="58" t="s">
        <v>150</v>
      </c>
      <c r="D9" s="74">
        <v>13</v>
      </c>
      <c r="E9" s="120">
        <v>2118</v>
      </c>
      <c r="F9" s="120">
        <v>131</v>
      </c>
      <c r="G9" s="59"/>
      <c r="H9" s="74">
        <v>5</v>
      </c>
      <c r="I9" s="109">
        <v>397.4</v>
      </c>
      <c r="J9" s="74">
        <v>4</v>
      </c>
      <c r="K9" s="109">
        <v>529.5</v>
      </c>
      <c r="L9" s="74">
        <v>0</v>
      </c>
      <c r="M9" s="74">
        <v>1</v>
      </c>
      <c r="N9" s="59"/>
      <c r="O9" s="76">
        <v>18.449511400651467</v>
      </c>
      <c r="P9" s="76">
        <v>18.869969040247678</v>
      </c>
      <c r="Q9" s="76">
        <v>18.869969040247678</v>
      </c>
      <c r="R9" s="75">
        <v>21.379661016949154</v>
      </c>
      <c r="S9" s="76">
        <v>10.016666666666667</v>
      </c>
      <c r="T9" s="76">
        <v>8.4237288135593218</v>
      </c>
      <c r="U9" s="76">
        <v>11.746212121212121</v>
      </c>
      <c r="V9" s="75">
        <v>16.948717948717949</v>
      </c>
      <c r="W9" s="76">
        <v>7</v>
      </c>
      <c r="X9" s="76">
        <v>5.166666666666667</v>
      </c>
      <c r="Y9" s="76">
        <v>6.5</v>
      </c>
      <c r="Z9" s="75">
        <v>5.25</v>
      </c>
      <c r="AA9" s="59"/>
    </row>
    <row r="10" spans="1:27" s="81" customFormat="1" ht="17.100000000000001" customHeight="1" x14ac:dyDescent="0.25">
      <c r="A10" s="57">
        <v>170605</v>
      </c>
      <c r="B10" s="57" t="s">
        <v>276</v>
      </c>
      <c r="C10" s="58" t="s">
        <v>151</v>
      </c>
      <c r="D10" s="74">
        <v>6</v>
      </c>
      <c r="E10" s="120">
        <v>1881</v>
      </c>
      <c r="F10" s="120">
        <v>75</v>
      </c>
      <c r="G10" s="59"/>
      <c r="H10" s="74">
        <v>4</v>
      </c>
      <c r="I10" s="109">
        <v>451.5</v>
      </c>
      <c r="J10" s="74">
        <v>3</v>
      </c>
      <c r="K10" s="109">
        <v>627</v>
      </c>
      <c r="L10" s="74">
        <v>0</v>
      </c>
      <c r="M10" s="74">
        <v>0</v>
      </c>
      <c r="N10" s="59"/>
      <c r="O10" s="76">
        <v>22.807377049180328</v>
      </c>
      <c r="P10" s="76">
        <v>24.08677685950413</v>
      </c>
      <c r="Q10" s="76">
        <v>24.08677685950413</v>
      </c>
      <c r="R10" s="75">
        <v>24.577092511013216</v>
      </c>
      <c r="S10" s="76">
        <v>11.405405405405405</v>
      </c>
      <c r="T10" s="76">
        <v>6.7294117647058824</v>
      </c>
      <c r="U10" s="76">
        <v>10.872448979591837</v>
      </c>
      <c r="V10" s="75">
        <v>15.435028248587571</v>
      </c>
      <c r="W10" s="76">
        <v>0</v>
      </c>
      <c r="X10" s="76">
        <v>0</v>
      </c>
      <c r="Y10" s="76">
        <v>0</v>
      </c>
      <c r="Z10" s="75">
        <v>0</v>
      </c>
      <c r="AA10" s="59"/>
    </row>
    <row r="11" spans="1:27" s="80" customFormat="1" ht="17.100000000000001" customHeight="1" x14ac:dyDescent="0.25">
      <c r="A11" s="57">
        <v>170606</v>
      </c>
      <c r="B11" s="57" t="s">
        <v>277</v>
      </c>
      <c r="C11" s="58" t="s">
        <v>152</v>
      </c>
      <c r="D11" s="74">
        <v>16</v>
      </c>
      <c r="E11" s="120">
        <v>14730</v>
      </c>
      <c r="F11" s="120">
        <v>1380</v>
      </c>
      <c r="G11" s="59"/>
      <c r="H11" s="74">
        <v>15</v>
      </c>
      <c r="I11" s="109">
        <v>890</v>
      </c>
      <c r="J11" s="74">
        <v>14</v>
      </c>
      <c r="K11" s="109">
        <v>1052.1428571428571</v>
      </c>
      <c r="L11" s="74">
        <v>2</v>
      </c>
      <c r="M11" s="74">
        <v>0</v>
      </c>
      <c r="N11" s="59"/>
      <c r="O11" s="76">
        <v>29.555555555555557</v>
      </c>
      <c r="P11" s="76">
        <v>35.888745148771022</v>
      </c>
      <c r="Q11" s="76">
        <v>35.888745148771022</v>
      </c>
      <c r="R11" s="75">
        <v>35.09718670076726</v>
      </c>
      <c r="S11" s="76">
        <v>14.198591549295775</v>
      </c>
      <c r="T11" s="76">
        <v>11.036163522012579</v>
      </c>
      <c r="U11" s="76">
        <v>14.307086614173228</v>
      </c>
      <c r="V11" s="75">
        <v>19.437861271676301</v>
      </c>
      <c r="W11" s="76">
        <v>22.887096774193548</v>
      </c>
      <c r="X11" s="76">
        <v>18.825396825396826</v>
      </c>
      <c r="Y11" s="76">
        <v>23.3</v>
      </c>
      <c r="Z11" s="75">
        <v>28.623931623931625</v>
      </c>
      <c r="AA11" s="59"/>
    </row>
    <row r="12" spans="1:27" s="80" customFormat="1" ht="17.100000000000001" customHeight="1" x14ac:dyDescent="0.25">
      <c r="A12" s="57">
        <v>170607</v>
      </c>
      <c r="B12" s="57" t="s">
        <v>277</v>
      </c>
      <c r="C12" s="58" t="s">
        <v>153</v>
      </c>
      <c r="D12" s="74">
        <v>1</v>
      </c>
      <c r="E12" s="120">
        <v>20496</v>
      </c>
      <c r="F12" s="120">
        <v>1919</v>
      </c>
      <c r="G12" s="59"/>
      <c r="H12" s="74">
        <v>13</v>
      </c>
      <c r="I12" s="109">
        <v>1429</v>
      </c>
      <c r="J12" s="74">
        <v>14</v>
      </c>
      <c r="K12" s="109">
        <v>1464</v>
      </c>
      <c r="L12" s="74">
        <v>2</v>
      </c>
      <c r="M12" s="74">
        <v>0</v>
      </c>
      <c r="N12" s="59"/>
      <c r="O12" s="76">
        <v>30.348866498740556</v>
      </c>
      <c r="P12" s="76">
        <v>26.79493365500603</v>
      </c>
      <c r="Q12" s="76">
        <v>26.79493365500603</v>
      </c>
      <c r="R12" s="75">
        <v>39.667144906743182</v>
      </c>
      <c r="S12" s="76">
        <v>10.67962308598351</v>
      </c>
      <c r="T12" s="76">
        <v>8.6317733990147776</v>
      </c>
      <c r="U12" s="76">
        <v>13.502890173410405</v>
      </c>
      <c r="V12" s="75">
        <v>15.177248677248677</v>
      </c>
      <c r="W12" s="76">
        <v>18.751999999999999</v>
      </c>
      <c r="X12" s="76">
        <v>15.89516129032258</v>
      </c>
      <c r="Y12" s="76">
        <v>18.707692307692309</v>
      </c>
      <c r="Z12" s="75">
        <v>20.513043478260869</v>
      </c>
      <c r="AA12" s="59"/>
    </row>
    <row r="13" spans="1:27" s="80" customFormat="1" ht="17.100000000000001" customHeight="1" x14ac:dyDescent="0.25">
      <c r="A13" s="57">
        <v>170608</v>
      </c>
      <c r="B13" s="57" t="s">
        <v>276</v>
      </c>
      <c r="C13" s="58" t="s">
        <v>154</v>
      </c>
      <c r="D13" s="74">
        <v>15</v>
      </c>
      <c r="E13" s="120">
        <v>3233</v>
      </c>
      <c r="F13" s="120">
        <v>207</v>
      </c>
      <c r="G13" s="59"/>
      <c r="H13" s="74">
        <v>7</v>
      </c>
      <c r="I13" s="109">
        <v>432.28571428571428</v>
      </c>
      <c r="J13" s="74">
        <v>5</v>
      </c>
      <c r="K13" s="109">
        <v>646.6</v>
      </c>
      <c r="L13" s="74">
        <v>0</v>
      </c>
      <c r="M13" s="74">
        <v>1</v>
      </c>
      <c r="N13" s="59"/>
      <c r="O13" s="76">
        <v>25.834196891191709</v>
      </c>
      <c r="P13" s="76">
        <v>19.634271099744247</v>
      </c>
      <c r="Q13" s="76">
        <v>19.634271099744247</v>
      </c>
      <c r="R13" s="75">
        <v>19.370786516853933</v>
      </c>
      <c r="S13" s="76">
        <v>12.242957746478874</v>
      </c>
      <c r="T13" s="76">
        <v>7.8666666666666663</v>
      </c>
      <c r="U13" s="76">
        <v>10.10064935064935</v>
      </c>
      <c r="V13" s="75">
        <v>14.574999999999999</v>
      </c>
      <c r="W13" s="76">
        <v>6.3684210526315788</v>
      </c>
      <c r="X13" s="76">
        <v>5.4210526315789478</v>
      </c>
      <c r="Y13" s="76">
        <v>7.75</v>
      </c>
      <c r="Z13" s="75">
        <v>7.8125</v>
      </c>
      <c r="AA13" s="59"/>
    </row>
    <row r="14" spans="1:27" s="80" customFormat="1" ht="17.100000000000001" customHeight="1" x14ac:dyDescent="0.25">
      <c r="A14" s="57">
        <v>170609</v>
      </c>
      <c r="B14" s="57" t="s">
        <v>276</v>
      </c>
      <c r="C14" s="58" t="s">
        <v>155</v>
      </c>
      <c r="D14" s="74">
        <v>9</v>
      </c>
      <c r="E14" s="120">
        <v>1624</v>
      </c>
      <c r="F14" s="120">
        <v>67</v>
      </c>
      <c r="G14" s="59"/>
      <c r="H14" s="74">
        <v>4</v>
      </c>
      <c r="I14" s="109">
        <v>389.25</v>
      </c>
      <c r="J14" s="74">
        <v>4</v>
      </c>
      <c r="K14" s="109">
        <v>406</v>
      </c>
      <c r="L14" s="74">
        <v>0</v>
      </c>
      <c r="M14" s="74">
        <v>1</v>
      </c>
      <c r="N14" s="59"/>
      <c r="O14" s="76">
        <v>16.175355450236967</v>
      </c>
      <c r="P14" s="76">
        <v>14.436213991769547</v>
      </c>
      <c r="Q14" s="76">
        <v>14.436213991769547</v>
      </c>
      <c r="R14" s="75">
        <v>14.918803418803419</v>
      </c>
      <c r="S14" s="76">
        <v>8.2958333333333325</v>
      </c>
      <c r="T14" s="76">
        <v>6.6478260869565213</v>
      </c>
      <c r="U14" s="76">
        <v>9.9922779922779927</v>
      </c>
      <c r="V14" s="75">
        <v>13.599099099099099</v>
      </c>
      <c r="W14" s="76">
        <v>4.25</v>
      </c>
      <c r="X14" s="76">
        <v>3.625</v>
      </c>
      <c r="Y14" s="76">
        <v>6.1111111111111107</v>
      </c>
      <c r="Z14" s="75">
        <v>5.833333333333333</v>
      </c>
      <c r="AA14" s="59"/>
    </row>
    <row r="15" spans="1:27" s="80" customFormat="1" ht="17.100000000000001" customHeight="1" x14ac:dyDescent="0.25">
      <c r="A15" s="57">
        <v>170610</v>
      </c>
      <c r="B15" s="57" t="s">
        <v>276</v>
      </c>
      <c r="C15" s="58" t="s">
        <v>156</v>
      </c>
      <c r="D15" s="74">
        <v>15</v>
      </c>
      <c r="E15" s="120">
        <v>2038</v>
      </c>
      <c r="F15" s="120">
        <v>116</v>
      </c>
      <c r="G15" s="59"/>
      <c r="H15" s="74">
        <v>6</v>
      </c>
      <c r="I15" s="109">
        <v>320.33333333333331</v>
      </c>
      <c r="J15" s="74">
        <v>4</v>
      </c>
      <c r="K15" s="109">
        <v>509.5</v>
      </c>
      <c r="L15" s="74">
        <v>0</v>
      </c>
      <c r="M15" s="74">
        <v>1</v>
      </c>
      <c r="N15" s="59"/>
      <c r="O15" s="76">
        <v>15.087662337662337</v>
      </c>
      <c r="P15" s="76">
        <v>15.521235521235521</v>
      </c>
      <c r="Q15" s="76">
        <v>15.521235521235521</v>
      </c>
      <c r="R15" s="75">
        <v>15.194331983805668</v>
      </c>
      <c r="S15" s="76">
        <v>7.20873786407767</v>
      </c>
      <c r="T15" s="76">
        <v>5.8883248730964466</v>
      </c>
      <c r="U15" s="76">
        <v>7.6096491228070171</v>
      </c>
      <c r="V15" s="75">
        <v>9.3902439024390247</v>
      </c>
      <c r="W15" s="76">
        <v>4.75</v>
      </c>
      <c r="X15" s="76">
        <v>5.1428571428571432</v>
      </c>
      <c r="Y15" s="76">
        <v>9.8000000000000007</v>
      </c>
      <c r="Z15" s="75">
        <v>9.1111111111111107</v>
      </c>
      <c r="AA15" s="59"/>
    </row>
    <row r="16" spans="1:27" s="80" customFormat="1" ht="17.100000000000001" customHeight="1" x14ac:dyDescent="0.25">
      <c r="A16" s="57">
        <v>170611</v>
      </c>
      <c r="B16" s="57" t="s">
        <v>277</v>
      </c>
      <c r="C16" s="58" t="s">
        <v>157</v>
      </c>
      <c r="D16" s="74">
        <v>1</v>
      </c>
      <c r="E16" s="120">
        <v>18725</v>
      </c>
      <c r="F16" s="120">
        <v>1716</v>
      </c>
      <c r="G16" s="59"/>
      <c r="H16" s="74">
        <v>12</v>
      </c>
      <c r="I16" s="109">
        <v>1417.4166666666667</v>
      </c>
      <c r="J16" s="74">
        <v>14</v>
      </c>
      <c r="K16" s="109">
        <v>1337.5</v>
      </c>
      <c r="L16" s="74">
        <v>2</v>
      </c>
      <c r="M16" s="74">
        <v>0</v>
      </c>
      <c r="N16" s="59"/>
      <c r="O16" s="76">
        <v>37.655509065550909</v>
      </c>
      <c r="P16" s="76">
        <v>33.826597131681879</v>
      </c>
      <c r="Q16" s="76">
        <v>33.826597131681879</v>
      </c>
      <c r="R16" s="75">
        <v>39.520119225037256</v>
      </c>
      <c r="S16" s="76">
        <v>12.03282532239156</v>
      </c>
      <c r="T16" s="76">
        <v>8.4121287128712865</v>
      </c>
      <c r="U16" s="76">
        <v>13.107658157602664</v>
      </c>
      <c r="V16" s="75">
        <v>13.442910915934755</v>
      </c>
      <c r="W16" s="76">
        <v>24.363636363636363</v>
      </c>
      <c r="X16" s="76">
        <v>17.601769911504423</v>
      </c>
      <c r="Y16" s="76">
        <v>23.309090909090909</v>
      </c>
      <c r="Z16" s="75">
        <v>25.424778761061948</v>
      </c>
      <c r="AA16" s="59"/>
    </row>
    <row r="17" spans="1:27" s="80" customFormat="1" ht="17.100000000000001" customHeight="1" x14ac:dyDescent="0.25">
      <c r="A17" s="57">
        <v>170612</v>
      </c>
      <c r="B17" s="57" t="s">
        <v>277</v>
      </c>
      <c r="C17" s="58" t="s">
        <v>158</v>
      </c>
      <c r="D17" s="74">
        <v>1</v>
      </c>
      <c r="E17" s="120">
        <v>25735</v>
      </c>
      <c r="F17" s="120">
        <v>2743</v>
      </c>
      <c r="G17" s="59"/>
      <c r="H17" s="74">
        <v>16</v>
      </c>
      <c r="I17" s="109">
        <v>1437</v>
      </c>
      <c r="J17" s="74">
        <v>18</v>
      </c>
      <c r="K17" s="109">
        <v>1429.7222222222222</v>
      </c>
      <c r="L17" s="74">
        <v>3</v>
      </c>
      <c r="M17" s="74">
        <v>0</v>
      </c>
      <c r="N17" s="59"/>
      <c r="O17" s="76">
        <v>39.526845637583889</v>
      </c>
      <c r="P17" s="76">
        <v>43.466916354556801</v>
      </c>
      <c r="Q17" s="76">
        <v>43.466916354556801</v>
      </c>
      <c r="R17" s="75">
        <v>46.053231939163496</v>
      </c>
      <c r="S17" s="76">
        <v>13.078899082568807</v>
      </c>
      <c r="T17" s="76">
        <v>9.9074766355140191</v>
      </c>
      <c r="U17" s="76">
        <v>16.261106074342702</v>
      </c>
      <c r="V17" s="75">
        <v>18.450145208131655</v>
      </c>
      <c r="W17" s="76">
        <v>26.101190476190474</v>
      </c>
      <c r="X17" s="76">
        <v>19.016853932584269</v>
      </c>
      <c r="Y17" s="76">
        <v>29.954545454545453</v>
      </c>
      <c r="Z17" s="75">
        <v>27.263157894736842</v>
      </c>
      <c r="AA17" s="59"/>
    </row>
    <row r="18" spans="1:27" s="80" customFormat="1" ht="17.100000000000001" customHeight="1" x14ac:dyDescent="0.25">
      <c r="A18" s="57">
        <v>170613</v>
      </c>
      <c r="B18" s="57" t="s">
        <v>276</v>
      </c>
      <c r="C18" s="58" t="s">
        <v>159</v>
      </c>
      <c r="D18" s="74">
        <v>32</v>
      </c>
      <c r="E18" s="120">
        <v>9617</v>
      </c>
      <c r="F18" s="120">
        <v>1011</v>
      </c>
      <c r="G18" s="59"/>
      <c r="H18" s="74">
        <v>13</v>
      </c>
      <c r="I18" s="109">
        <v>662</v>
      </c>
      <c r="J18" s="74">
        <v>11</v>
      </c>
      <c r="K18" s="109">
        <v>874.27272727272725</v>
      </c>
      <c r="L18" s="74">
        <v>1</v>
      </c>
      <c r="M18" s="74">
        <v>0</v>
      </c>
      <c r="N18" s="59"/>
      <c r="O18" s="76">
        <v>23.899713467048709</v>
      </c>
      <c r="P18" s="76">
        <v>23.752717391304348</v>
      </c>
      <c r="Q18" s="76">
        <v>23.752717391304348</v>
      </c>
      <c r="R18" s="75">
        <v>25.595129375951295</v>
      </c>
      <c r="S18" s="76">
        <v>11.823723228995057</v>
      </c>
      <c r="T18" s="76">
        <v>10.608058608058608</v>
      </c>
      <c r="U18" s="76">
        <v>14.175438596491228</v>
      </c>
      <c r="V18" s="75">
        <v>20.163097199341021</v>
      </c>
      <c r="W18" s="76">
        <v>29.5</v>
      </c>
      <c r="X18" s="76">
        <v>22.15</v>
      </c>
      <c r="Y18" s="76">
        <v>31.204081632653061</v>
      </c>
      <c r="Z18" s="75">
        <v>30.037037037037038</v>
      </c>
      <c r="AA18" s="59"/>
    </row>
    <row r="19" spans="1:27" s="80" customFormat="1" ht="17.100000000000001" customHeight="1" x14ac:dyDescent="0.25">
      <c r="A19" s="57">
        <v>170614</v>
      </c>
      <c r="B19" s="57" t="s">
        <v>277</v>
      </c>
      <c r="C19" s="58" t="s">
        <v>160</v>
      </c>
      <c r="D19" s="74">
        <v>1</v>
      </c>
      <c r="E19" s="120">
        <v>18435</v>
      </c>
      <c r="F19" s="120">
        <v>1785</v>
      </c>
      <c r="G19" s="59"/>
      <c r="H19" s="74">
        <v>12</v>
      </c>
      <c r="I19" s="109">
        <v>1387.5</v>
      </c>
      <c r="J19" s="74">
        <v>14</v>
      </c>
      <c r="K19" s="109">
        <v>1316.7857142857142</v>
      </c>
      <c r="L19" s="74">
        <v>2</v>
      </c>
      <c r="M19" s="74">
        <v>0</v>
      </c>
      <c r="N19" s="59"/>
      <c r="O19" s="76">
        <v>33.864978902953588</v>
      </c>
      <c r="P19" s="76">
        <v>30.503217503217503</v>
      </c>
      <c r="Q19" s="76">
        <v>30.503217503217503</v>
      </c>
      <c r="R19" s="75">
        <v>38.224887556221887</v>
      </c>
      <c r="S19" s="76">
        <v>11.970909090909091</v>
      </c>
      <c r="T19" s="76">
        <v>7.8112965340179716</v>
      </c>
      <c r="U19" s="76">
        <v>14.708428246013668</v>
      </c>
      <c r="V19" s="75">
        <v>16.580323785803238</v>
      </c>
      <c r="W19" s="76">
        <v>20.207999999999998</v>
      </c>
      <c r="X19" s="76">
        <v>19.056451612903224</v>
      </c>
      <c r="Y19" s="76">
        <v>19.5</v>
      </c>
      <c r="Z19" s="75">
        <v>26.212389380530972</v>
      </c>
      <c r="AA19" s="59"/>
    </row>
    <row r="20" spans="1:27" s="80" customFormat="1" ht="17.100000000000001" customHeight="1" x14ac:dyDescent="0.25">
      <c r="A20" s="57">
        <v>170615</v>
      </c>
      <c r="B20" s="57" t="s">
        <v>276</v>
      </c>
      <c r="C20" s="58" t="s">
        <v>161</v>
      </c>
      <c r="D20" s="74">
        <v>9</v>
      </c>
      <c r="E20" s="120">
        <v>1811</v>
      </c>
      <c r="F20" s="120">
        <v>118</v>
      </c>
      <c r="G20" s="59"/>
      <c r="H20" s="74">
        <v>4</v>
      </c>
      <c r="I20" s="109">
        <v>423.25</v>
      </c>
      <c r="J20" s="74">
        <v>4</v>
      </c>
      <c r="K20" s="109">
        <v>452.75</v>
      </c>
      <c r="L20" s="74">
        <v>0</v>
      </c>
      <c r="M20" s="74">
        <v>1</v>
      </c>
      <c r="N20" s="59"/>
      <c r="O20" s="76">
        <v>17.044843049327355</v>
      </c>
      <c r="P20" s="76">
        <v>16.626016260162601</v>
      </c>
      <c r="Q20" s="76">
        <v>16.626016260162601</v>
      </c>
      <c r="R20" s="75">
        <v>16.442857142857143</v>
      </c>
      <c r="S20" s="76">
        <v>5.5828877005347595</v>
      </c>
      <c r="T20" s="76">
        <v>5.1917808219178081</v>
      </c>
      <c r="U20" s="76">
        <v>8.5023255813953487</v>
      </c>
      <c r="V20" s="75">
        <v>12.231527093596059</v>
      </c>
      <c r="W20" s="76">
        <v>6.125</v>
      </c>
      <c r="X20" s="76">
        <v>4.1428571428571432</v>
      </c>
      <c r="Y20" s="76">
        <v>9.5</v>
      </c>
      <c r="Z20" s="75">
        <v>9</v>
      </c>
      <c r="AA20" s="59"/>
    </row>
    <row r="21" spans="1:27" s="80" customFormat="1" ht="17.100000000000001" customHeight="1" x14ac:dyDescent="0.25">
      <c r="A21" s="57">
        <v>170616</v>
      </c>
      <c r="B21" s="57" t="s">
        <v>276</v>
      </c>
      <c r="C21" s="58" t="s">
        <v>162</v>
      </c>
      <c r="D21" s="74">
        <v>17</v>
      </c>
      <c r="E21" s="120">
        <v>2560</v>
      </c>
      <c r="F21" s="120">
        <v>170</v>
      </c>
      <c r="G21" s="59"/>
      <c r="H21" s="74">
        <v>5</v>
      </c>
      <c r="I21" s="109">
        <v>478</v>
      </c>
      <c r="J21" s="74">
        <v>5</v>
      </c>
      <c r="K21" s="109">
        <v>512</v>
      </c>
      <c r="L21" s="74">
        <v>0</v>
      </c>
      <c r="M21" s="74">
        <v>1</v>
      </c>
      <c r="N21" s="59"/>
      <c r="O21" s="76">
        <v>23.311827956989248</v>
      </c>
      <c r="P21" s="76">
        <v>19.989583333333332</v>
      </c>
      <c r="Q21" s="76">
        <v>19.989583333333332</v>
      </c>
      <c r="R21" s="75">
        <v>19.733333333333334</v>
      </c>
      <c r="S21" s="76">
        <v>7.2177777777777781</v>
      </c>
      <c r="T21" s="76">
        <v>6.763440860215054</v>
      </c>
      <c r="U21" s="76">
        <v>8.8565573770491799</v>
      </c>
      <c r="V21" s="75">
        <v>12.19921875</v>
      </c>
      <c r="W21" s="76">
        <v>8.9444444444444446</v>
      </c>
      <c r="X21" s="76">
        <v>9.5882352941176467</v>
      </c>
      <c r="Y21" s="76">
        <v>8.9166666666666661</v>
      </c>
      <c r="Z21" s="75">
        <v>12</v>
      </c>
      <c r="AA21" s="59"/>
    </row>
    <row r="22" spans="1:27" s="80" customFormat="1" ht="17.100000000000001" customHeight="1" x14ac:dyDescent="0.25">
      <c r="A22" s="57">
        <v>170617</v>
      </c>
      <c r="B22" s="57" t="s">
        <v>276</v>
      </c>
      <c r="C22" s="58" t="s">
        <v>163</v>
      </c>
      <c r="D22" s="74">
        <v>16</v>
      </c>
      <c r="E22" s="120">
        <v>2134</v>
      </c>
      <c r="F22" s="120">
        <v>115</v>
      </c>
      <c r="G22" s="59"/>
      <c r="H22" s="74">
        <v>6</v>
      </c>
      <c r="I22" s="109">
        <v>336.5</v>
      </c>
      <c r="J22" s="74">
        <v>5</v>
      </c>
      <c r="K22" s="109">
        <v>426.8</v>
      </c>
      <c r="L22" s="74">
        <v>0</v>
      </c>
      <c r="M22" s="74">
        <v>1</v>
      </c>
      <c r="N22" s="59"/>
      <c r="O22" s="76">
        <v>21.841726618705035</v>
      </c>
      <c r="P22" s="76">
        <v>19.934426229508198</v>
      </c>
      <c r="Q22" s="76">
        <v>19.934426229508198</v>
      </c>
      <c r="R22" s="75">
        <v>17.633757961783438</v>
      </c>
      <c r="S22" s="76">
        <v>7.8905109489051091</v>
      </c>
      <c r="T22" s="76">
        <v>5.925650557620818</v>
      </c>
      <c r="U22" s="76">
        <v>8.84</v>
      </c>
      <c r="V22" s="75">
        <v>11.948275862068966</v>
      </c>
      <c r="W22" s="76">
        <v>10.666666666666666</v>
      </c>
      <c r="X22" s="76">
        <v>9.1666666666666661</v>
      </c>
      <c r="Y22" s="76">
        <v>10.444444444444445</v>
      </c>
      <c r="Z22" s="75">
        <v>7.5</v>
      </c>
      <c r="AA22" s="59"/>
    </row>
    <row r="23" spans="1:27" s="80" customFormat="1" ht="17.100000000000001" customHeight="1" x14ac:dyDescent="0.25">
      <c r="A23" s="57">
        <v>170618</v>
      </c>
      <c r="B23" s="57" t="s">
        <v>276</v>
      </c>
      <c r="C23" s="58" t="s">
        <v>164</v>
      </c>
      <c r="D23" s="74">
        <v>12</v>
      </c>
      <c r="E23" s="120">
        <v>3335</v>
      </c>
      <c r="F23" s="120">
        <v>193</v>
      </c>
      <c r="G23" s="59"/>
      <c r="H23" s="74">
        <v>7</v>
      </c>
      <c r="I23" s="109">
        <v>448.85714285714283</v>
      </c>
      <c r="J23" s="74">
        <v>5</v>
      </c>
      <c r="K23" s="109">
        <v>667</v>
      </c>
      <c r="L23" s="74">
        <v>0</v>
      </c>
      <c r="M23" s="74">
        <v>1</v>
      </c>
      <c r="N23" s="59"/>
      <c r="O23" s="76">
        <v>23.503740648379054</v>
      </c>
      <c r="P23" s="76">
        <v>27.097035040431265</v>
      </c>
      <c r="Q23" s="76">
        <v>27.097035040431265</v>
      </c>
      <c r="R23" s="75">
        <v>23.541547277936964</v>
      </c>
      <c r="S23" s="76">
        <v>9.9556313993174061</v>
      </c>
      <c r="T23" s="76">
        <v>7.0996168582375478</v>
      </c>
      <c r="U23" s="76">
        <v>11.068181818181818</v>
      </c>
      <c r="V23" s="75">
        <v>16.462897526501767</v>
      </c>
      <c r="W23" s="76">
        <v>7.0952380952380949</v>
      </c>
      <c r="X23" s="76">
        <v>7.6086956521739131</v>
      </c>
      <c r="Y23" s="76">
        <v>7.2727272727272725</v>
      </c>
      <c r="Z23" s="75">
        <v>10.0625</v>
      </c>
      <c r="AA23" s="59"/>
    </row>
    <row r="24" spans="1:27" s="80" customFormat="1" ht="17.100000000000001" customHeight="1" x14ac:dyDescent="0.25">
      <c r="A24" s="57">
        <v>170619</v>
      </c>
      <c r="B24" s="57" t="s">
        <v>276</v>
      </c>
      <c r="C24" s="58" t="s">
        <v>165</v>
      </c>
      <c r="D24" s="74">
        <v>11</v>
      </c>
      <c r="E24" s="120">
        <v>1835</v>
      </c>
      <c r="F24" s="120">
        <v>128</v>
      </c>
      <c r="G24" s="59"/>
      <c r="H24" s="74">
        <v>5</v>
      </c>
      <c r="I24" s="109">
        <v>341.4</v>
      </c>
      <c r="J24" s="74">
        <v>4</v>
      </c>
      <c r="K24" s="109">
        <v>458.75</v>
      </c>
      <c r="L24" s="74">
        <v>0</v>
      </c>
      <c r="M24" s="74">
        <v>1</v>
      </c>
      <c r="N24" s="59"/>
      <c r="O24" s="76">
        <v>15.907172995780591</v>
      </c>
      <c r="P24" s="76">
        <v>14.228915662650602</v>
      </c>
      <c r="Q24" s="76">
        <v>14.228915662650602</v>
      </c>
      <c r="R24" s="75">
        <v>16.018099547511312</v>
      </c>
      <c r="S24" s="76">
        <v>4.9950495049504955</v>
      </c>
      <c r="T24" s="76">
        <v>5.0120481927710845</v>
      </c>
      <c r="U24" s="76">
        <v>4.7673267326732676</v>
      </c>
      <c r="V24" s="75">
        <v>6.8247422680412368</v>
      </c>
      <c r="W24" s="76">
        <v>12.6</v>
      </c>
      <c r="X24" s="76">
        <v>9</v>
      </c>
      <c r="Y24" s="76">
        <v>10.199999999999999</v>
      </c>
      <c r="Z24" s="75">
        <v>14.2</v>
      </c>
      <c r="AA24" s="59"/>
    </row>
    <row r="25" spans="1:27" s="80" customFormat="1" ht="17.100000000000001" customHeight="1" x14ac:dyDescent="0.25">
      <c r="A25" s="57">
        <v>170620</v>
      </c>
      <c r="B25" s="57" t="s">
        <v>276</v>
      </c>
      <c r="C25" s="58" t="s">
        <v>166</v>
      </c>
      <c r="D25" s="74">
        <v>9</v>
      </c>
      <c r="E25" s="120">
        <v>1708</v>
      </c>
      <c r="F25" s="120">
        <v>84</v>
      </c>
      <c r="G25" s="59"/>
      <c r="H25" s="74">
        <v>4</v>
      </c>
      <c r="I25" s="109">
        <v>406</v>
      </c>
      <c r="J25" s="74">
        <v>4</v>
      </c>
      <c r="K25" s="109">
        <v>427</v>
      </c>
      <c r="L25" s="74">
        <v>0</v>
      </c>
      <c r="M25" s="74">
        <v>1</v>
      </c>
      <c r="N25" s="59"/>
      <c r="O25" s="76">
        <v>19.150442477876105</v>
      </c>
      <c r="P25" s="76">
        <v>23.495762711864408</v>
      </c>
      <c r="Q25" s="76">
        <v>23.495762711864408</v>
      </c>
      <c r="R25" s="75">
        <v>20.923766816143498</v>
      </c>
      <c r="S25" s="76">
        <v>9.0597014925373127</v>
      </c>
      <c r="T25" s="76">
        <v>7.7286432160804024</v>
      </c>
      <c r="U25" s="76">
        <v>11.672645739910314</v>
      </c>
      <c r="V25" s="75">
        <v>14.761421319796954</v>
      </c>
      <c r="W25" s="76">
        <v>5.1111111111111107</v>
      </c>
      <c r="X25" s="76">
        <v>4.625</v>
      </c>
      <c r="Y25" s="76">
        <v>6.6</v>
      </c>
      <c r="Z25" s="75">
        <v>10</v>
      </c>
      <c r="AA25" s="59"/>
    </row>
    <row r="26" spans="1:27" s="80" customFormat="1" ht="17.100000000000001" customHeight="1" x14ac:dyDescent="0.25">
      <c r="A26" s="57">
        <v>170621</v>
      </c>
      <c r="B26" s="57" t="s">
        <v>276</v>
      </c>
      <c r="C26" s="58" t="s">
        <v>167</v>
      </c>
      <c r="D26" s="74">
        <v>19</v>
      </c>
      <c r="E26" s="120">
        <v>2649</v>
      </c>
      <c r="F26" s="120">
        <v>142</v>
      </c>
      <c r="G26" s="59"/>
      <c r="H26" s="74">
        <v>6</v>
      </c>
      <c r="I26" s="109">
        <v>417.83333333333331</v>
      </c>
      <c r="J26" s="74">
        <v>4</v>
      </c>
      <c r="K26" s="109">
        <v>662.25</v>
      </c>
      <c r="L26" s="74">
        <v>0</v>
      </c>
      <c r="M26" s="74">
        <v>1</v>
      </c>
      <c r="N26" s="59"/>
      <c r="O26" s="76">
        <v>19.510574018126889</v>
      </c>
      <c r="P26" s="76">
        <v>21.334285714285713</v>
      </c>
      <c r="Q26" s="76">
        <v>21.334285714285713</v>
      </c>
      <c r="R26" s="75">
        <v>18.861111111111111</v>
      </c>
      <c r="S26" s="76">
        <v>9.754032258064516</v>
      </c>
      <c r="T26" s="76">
        <v>7.7881355932203391</v>
      </c>
      <c r="U26" s="76">
        <v>11.440154440154441</v>
      </c>
      <c r="V26" s="75">
        <v>16.169565217391305</v>
      </c>
      <c r="W26" s="76">
        <v>8.25</v>
      </c>
      <c r="X26" s="76">
        <v>6.2222222222222223</v>
      </c>
      <c r="Y26" s="76">
        <v>8.8000000000000007</v>
      </c>
      <c r="Z26" s="75">
        <v>5.0909090909090908</v>
      </c>
      <c r="AA26" s="59"/>
    </row>
    <row r="27" spans="1:27" s="80" customFormat="1" ht="17.100000000000001" customHeight="1" x14ac:dyDescent="0.25">
      <c r="A27" s="57">
        <v>170622</v>
      </c>
      <c r="B27" s="57" t="s">
        <v>276</v>
      </c>
      <c r="C27" s="58" t="s">
        <v>168</v>
      </c>
      <c r="D27" s="74">
        <v>17</v>
      </c>
      <c r="E27" s="120">
        <v>19060</v>
      </c>
      <c r="F27" s="120">
        <v>2903</v>
      </c>
      <c r="G27" s="59"/>
      <c r="H27" s="74">
        <v>12</v>
      </c>
      <c r="I27" s="109">
        <v>1346.4166666666667</v>
      </c>
      <c r="J27" s="74">
        <v>11</v>
      </c>
      <c r="K27" s="109">
        <v>1732.7272727272727</v>
      </c>
      <c r="L27" s="74">
        <v>3</v>
      </c>
      <c r="M27" s="74">
        <v>0</v>
      </c>
      <c r="N27" s="59"/>
      <c r="O27" s="76">
        <v>37.788268955650928</v>
      </c>
      <c r="P27" s="76">
        <v>40.489922480620152</v>
      </c>
      <c r="Q27" s="76">
        <v>40.489922480620152</v>
      </c>
      <c r="R27" s="75">
        <v>41.973395931142413</v>
      </c>
      <c r="S27" s="76">
        <v>14.046376811594202</v>
      </c>
      <c r="T27" s="76">
        <v>12.05045871559633</v>
      </c>
      <c r="U27" s="76">
        <v>15.271570014144272</v>
      </c>
      <c r="V27" s="75">
        <v>20.267605633802816</v>
      </c>
      <c r="W27" s="76">
        <v>23.175757575757576</v>
      </c>
      <c r="X27" s="76">
        <v>18.748502994011975</v>
      </c>
      <c r="Y27" s="76">
        <v>29.637037037037036</v>
      </c>
      <c r="Z27" s="75">
        <v>28.328767123287673</v>
      </c>
      <c r="AA27" s="59"/>
    </row>
    <row r="28" spans="1:27" s="80" customFormat="1" ht="17.100000000000001" customHeight="1" x14ac:dyDescent="0.25">
      <c r="A28" s="57">
        <v>170623</v>
      </c>
      <c r="B28" s="57" t="s">
        <v>276</v>
      </c>
      <c r="C28" s="58" t="s">
        <v>169</v>
      </c>
      <c r="D28" s="74">
        <v>22</v>
      </c>
      <c r="E28" s="120">
        <v>11923</v>
      </c>
      <c r="F28" s="120">
        <v>1879</v>
      </c>
      <c r="G28" s="59"/>
      <c r="H28" s="74">
        <v>12</v>
      </c>
      <c r="I28" s="109">
        <v>837</v>
      </c>
      <c r="J28" s="74">
        <v>9</v>
      </c>
      <c r="K28" s="109">
        <v>1324.7777777777778</v>
      </c>
      <c r="L28" s="74">
        <v>1</v>
      </c>
      <c r="M28" s="74">
        <v>0</v>
      </c>
      <c r="N28" s="59"/>
      <c r="O28" s="76">
        <v>30.201238390092879</v>
      </c>
      <c r="P28" s="76">
        <v>31.046511627906977</v>
      </c>
      <c r="Q28" s="76">
        <v>31.046511627906977</v>
      </c>
      <c r="R28" s="75">
        <v>28.273141122913504</v>
      </c>
      <c r="S28" s="76">
        <v>12.421818181818182</v>
      </c>
      <c r="T28" s="76">
        <v>10.84351145038168</v>
      </c>
      <c r="U28" s="76">
        <v>13.058201058201059</v>
      </c>
      <c r="V28" s="75">
        <v>22.848249027237355</v>
      </c>
      <c r="W28" s="164">
        <v>18</v>
      </c>
      <c r="X28" s="164">
        <v>16.100000000000001</v>
      </c>
      <c r="Y28" s="164">
        <v>19.2</v>
      </c>
      <c r="Z28" s="163">
        <v>19.100000000000001</v>
      </c>
      <c r="AA28" s="59"/>
    </row>
    <row r="29" spans="1:27" s="80" customFormat="1" ht="17.100000000000001" customHeight="1" x14ac:dyDescent="0.25">
      <c r="A29" s="57">
        <v>170624</v>
      </c>
      <c r="B29" s="57" t="s">
        <v>276</v>
      </c>
      <c r="C29" s="58" t="s">
        <v>170</v>
      </c>
      <c r="D29" s="74">
        <v>18</v>
      </c>
      <c r="E29" s="120">
        <v>10103</v>
      </c>
      <c r="F29" s="120">
        <v>833</v>
      </c>
      <c r="G29" s="59"/>
      <c r="H29" s="74">
        <v>14</v>
      </c>
      <c r="I29" s="109">
        <v>662.14285714285711</v>
      </c>
      <c r="J29" s="74">
        <v>12</v>
      </c>
      <c r="K29" s="109">
        <v>841.91666666666663</v>
      </c>
      <c r="L29" s="74">
        <v>1</v>
      </c>
      <c r="M29" s="74">
        <v>0</v>
      </c>
      <c r="N29" s="59"/>
      <c r="O29" s="76">
        <v>24.846540880503145</v>
      </c>
      <c r="P29" s="76">
        <v>27.652014652014653</v>
      </c>
      <c r="Q29" s="76">
        <v>27.652014652014653</v>
      </c>
      <c r="R29" s="75">
        <v>29.827858081471749</v>
      </c>
      <c r="S29" s="76">
        <v>10.706821480406386</v>
      </c>
      <c r="T29" s="76">
        <v>7.8452722063037248</v>
      </c>
      <c r="U29" s="76">
        <v>11.894736842105264</v>
      </c>
      <c r="V29" s="75">
        <v>15.226928895612708</v>
      </c>
      <c r="W29" s="76">
        <v>28.333333333333332</v>
      </c>
      <c r="X29" s="76">
        <v>14.45</v>
      </c>
      <c r="Y29" s="76">
        <v>33.618181818181817</v>
      </c>
      <c r="Z29" s="75">
        <v>34.857142857142854</v>
      </c>
      <c r="AA29" s="59"/>
    </row>
    <row r="30" spans="1:27" s="80" customFormat="1" ht="17.100000000000001" customHeight="1" x14ac:dyDescent="0.25">
      <c r="A30" s="57">
        <v>170625</v>
      </c>
      <c r="B30" s="57" t="s">
        <v>277</v>
      </c>
      <c r="C30" s="58" t="s">
        <v>171</v>
      </c>
      <c r="D30" s="74">
        <v>1</v>
      </c>
      <c r="E30" s="120">
        <v>14974</v>
      </c>
      <c r="F30" s="120">
        <v>1950</v>
      </c>
      <c r="G30" s="59"/>
      <c r="H30" s="74">
        <v>8</v>
      </c>
      <c r="I30" s="109">
        <v>1628</v>
      </c>
      <c r="J30" s="74">
        <v>11</v>
      </c>
      <c r="K30" s="109">
        <v>1361.2727272727273</v>
      </c>
      <c r="L30" s="74">
        <v>3</v>
      </c>
      <c r="M30" s="74">
        <v>0</v>
      </c>
      <c r="N30" s="59"/>
      <c r="O30" s="76">
        <v>44.002341920374704</v>
      </c>
      <c r="P30" s="76">
        <v>44.895348837209305</v>
      </c>
      <c r="Q30" s="76">
        <v>44.895348837209305</v>
      </c>
      <c r="R30" s="75">
        <v>45.109839816933636</v>
      </c>
      <c r="S30" s="76">
        <v>13.185007974481659</v>
      </c>
      <c r="T30" s="76">
        <v>9.4365558912386707</v>
      </c>
      <c r="U30" s="76">
        <v>16.764963503649636</v>
      </c>
      <c r="V30" s="75">
        <v>18.358131487889274</v>
      </c>
      <c r="W30" s="76">
        <v>21.325301204819276</v>
      </c>
      <c r="X30" s="76">
        <v>15.847457627118644</v>
      </c>
      <c r="Y30" s="76">
        <v>28.796992481203006</v>
      </c>
      <c r="Z30" s="75">
        <v>25.377483443708609</v>
      </c>
      <c r="AA30" s="59"/>
    </row>
    <row r="31" spans="1:27" s="80" customFormat="1" ht="17.100000000000001" customHeight="1" x14ac:dyDescent="0.25">
      <c r="A31" s="57">
        <v>170626</v>
      </c>
      <c r="B31" s="57" t="s">
        <v>276</v>
      </c>
      <c r="C31" s="58" t="s">
        <v>172</v>
      </c>
      <c r="D31" s="74">
        <v>11</v>
      </c>
      <c r="E31" s="120">
        <v>1660</v>
      </c>
      <c r="F31" s="120">
        <v>68</v>
      </c>
      <c r="G31" s="59"/>
      <c r="H31" s="74">
        <v>5</v>
      </c>
      <c r="I31" s="109">
        <v>318.39999999999998</v>
      </c>
      <c r="J31" s="74">
        <v>4</v>
      </c>
      <c r="K31" s="109">
        <v>415</v>
      </c>
      <c r="L31" s="74">
        <v>0</v>
      </c>
      <c r="M31" s="74">
        <v>1</v>
      </c>
      <c r="N31" s="59"/>
      <c r="O31" s="76">
        <v>19.413680781758959</v>
      </c>
      <c r="P31" s="76">
        <v>20.928057553956833</v>
      </c>
      <c r="Q31" s="76">
        <v>20.928057553956833</v>
      </c>
      <c r="R31" s="75">
        <v>20.5</v>
      </c>
      <c r="S31" s="76">
        <v>9.9613733905579398</v>
      </c>
      <c r="T31" s="76">
        <v>7.2982456140350873</v>
      </c>
      <c r="U31" s="76">
        <v>8.8988326848249031</v>
      </c>
      <c r="V31" s="75">
        <v>12.965367965367966</v>
      </c>
      <c r="W31" s="76">
        <v>3.625</v>
      </c>
      <c r="X31" s="76">
        <v>3.5714285714285716</v>
      </c>
      <c r="Y31" s="76">
        <v>5.75</v>
      </c>
      <c r="Z31" s="75">
        <v>4.166666666666667</v>
      </c>
      <c r="AA31" s="59"/>
    </row>
    <row r="32" spans="1:27" s="80" customFormat="1" ht="17.100000000000001" customHeight="1" x14ac:dyDescent="0.25">
      <c r="A32" s="57">
        <v>170627</v>
      </c>
      <c r="B32" s="57" t="s">
        <v>277</v>
      </c>
      <c r="C32" s="58" t="s">
        <v>173</v>
      </c>
      <c r="D32" s="74">
        <v>1</v>
      </c>
      <c r="E32" s="120">
        <v>12316</v>
      </c>
      <c r="F32" s="120">
        <v>1586</v>
      </c>
      <c r="G32" s="59"/>
      <c r="H32" s="74">
        <v>8</v>
      </c>
      <c r="I32" s="109">
        <v>1341.25</v>
      </c>
      <c r="J32" s="74">
        <v>9</v>
      </c>
      <c r="K32" s="109">
        <v>1368.4444444444443</v>
      </c>
      <c r="L32" s="74">
        <v>2</v>
      </c>
      <c r="M32" s="74">
        <v>0</v>
      </c>
      <c r="N32" s="59"/>
      <c r="O32" s="76">
        <v>34.406570841889121</v>
      </c>
      <c r="P32" s="76">
        <v>45.318652849740936</v>
      </c>
      <c r="Q32" s="76">
        <v>45.318652849740936</v>
      </c>
      <c r="R32" s="75">
        <v>43.062790697674416</v>
      </c>
      <c r="S32" s="76">
        <v>14.406137184115524</v>
      </c>
      <c r="T32" s="76">
        <v>12.213381555153708</v>
      </c>
      <c r="U32" s="76">
        <v>19.603383458646615</v>
      </c>
      <c r="V32" s="75">
        <v>20.031007751937985</v>
      </c>
      <c r="W32" s="76">
        <v>24.71311475409836</v>
      </c>
      <c r="X32" s="76">
        <v>16.983870967741936</v>
      </c>
      <c r="Y32" s="76">
        <v>23.23076923076923</v>
      </c>
      <c r="Z32" s="75">
        <v>29.975000000000001</v>
      </c>
      <c r="AA32" s="59"/>
    </row>
    <row r="33" spans="1:27" s="80" customFormat="1" ht="17.100000000000001" customHeight="1" x14ac:dyDescent="0.25">
      <c r="A33" s="57">
        <v>170628</v>
      </c>
      <c r="B33" s="57" t="s">
        <v>276</v>
      </c>
      <c r="C33" s="58" t="s">
        <v>174</v>
      </c>
      <c r="D33" s="74">
        <v>13</v>
      </c>
      <c r="E33" s="120">
        <v>18132</v>
      </c>
      <c r="F33" s="120">
        <v>2158</v>
      </c>
      <c r="G33" s="59"/>
      <c r="H33" s="74">
        <v>13</v>
      </c>
      <c r="I33" s="109">
        <v>1228.7692307692307</v>
      </c>
      <c r="J33" s="74">
        <v>11</v>
      </c>
      <c r="K33" s="109">
        <v>1648.3636363636363</v>
      </c>
      <c r="L33" s="74">
        <v>2</v>
      </c>
      <c r="M33" s="74">
        <v>0</v>
      </c>
      <c r="N33" s="59"/>
      <c r="O33" s="76">
        <v>32.868005738880917</v>
      </c>
      <c r="P33" s="76">
        <v>32.604511278195488</v>
      </c>
      <c r="Q33" s="76">
        <v>32.604511278195488</v>
      </c>
      <c r="R33" s="75">
        <v>34.014430014430012</v>
      </c>
      <c r="S33" s="76">
        <v>13.783382789317507</v>
      </c>
      <c r="T33" s="76">
        <v>11.040358744394618</v>
      </c>
      <c r="U33" s="76">
        <v>12.214386459802538</v>
      </c>
      <c r="V33" s="75">
        <v>17.757433489827857</v>
      </c>
      <c r="W33" s="76">
        <v>30.658536585365855</v>
      </c>
      <c r="X33" s="76">
        <v>26.952380952380953</v>
      </c>
      <c r="Y33" s="76">
        <v>41.630434782608695</v>
      </c>
      <c r="Z33" s="75">
        <v>35.991525423728817</v>
      </c>
      <c r="AA33" s="59"/>
    </row>
    <row r="34" spans="1:27" s="80" customFormat="1" ht="17.100000000000001" customHeight="1" x14ac:dyDescent="0.25">
      <c r="A34" s="57">
        <v>170629</v>
      </c>
      <c r="B34" s="57" t="s">
        <v>277</v>
      </c>
      <c r="C34" s="58" t="s">
        <v>175</v>
      </c>
      <c r="D34" s="74">
        <v>1</v>
      </c>
      <c r="E34" s="120">
        <v>8266</v>
      </c>
      <c r="F34" s="120">
        <v>681</v>
      </c>
      <c r="G34" s="59"/>
      <c r="H34" s="74">
        <v>6</v>
      </c>
      <c r="I34" s="109">
        <v>1264.1666666666667</v>
      </c>
      <c r="J34" s="74">
        <v>6</v>
      </c>
      <c r="K34" s="109">
        <v>1377.6666666666667</v>
      </c>
      <c r="L34" s="74">
        <v>1</v>
      </c>
      <c r="M34" s="74">
        <v>0</v>
      </c>
      <c r="N34" s="59"/>
      <c r="O34" s="76">
        <v>28.835734870317001</v>
      </c>
      <c r="P34" s="76">
        <v>29.438127090301002</v>
      </c>
      <c r="Q34" s="76">
        <v>29.438127090301002</v>
      </c>
      <c r="R34" s="75">
        <v>36.147157190635454</v>
      </c>
      <c r="S34" s="76">
        <v>10.56675749318801</v>
      </c>
      <c r="T34" s="76">
        <v>9.310249307479225</v>
      </c>
      <c r="U34" s="76">
        <v>11.260053619302949</v>
      </c>
      <c r="V34" s="75">
        <v>12.197707736389685</v>
      </c>
      <c r="W34" s="76">
        <v>15.952380952380953</v>
      </c>
      <c r="X34" s="76">
        <v>12.112903225806452</v>
      </c>
      <c r="Y34" s="76">
        <v>13.261538461538462</v>
      </c>
      <c r="Z34" s="75">
        <v>16.288135593220339</v>
      </c>
      <c r="AA34" s="59"/>
    </row>
    <row r="35" spans="1:27" s="80" customFormat="1" ht="17.100000000000001" customHeight="1" x14ac:dyDescent="0.25">
      <c r="A35" s="57">
        <v>170630</v>
      </c>
      <c r="B35" s="57" t="s">
        <v>276</v>
      </c>
      <c r="C35" s="58" t="s">
        <v>176</v>
      </c>
      <c r="D35" s="74">
        <v>19</v>
      </c>
      <c r="E35" s="120">
        <v>2209</v>
      </c>
      <c r="F35" s="120">
        <v>102</v>
      </c>
      <c r="G35" s="59"/>
      <c r="H35" s="74">
        <v>6</v>
      </c>
      <c r="I35" s="109">
        <v>351.16666666666669</v>
      </c>
      <c r="J35" s="74">
        <v>5</v>
      </c>
      <c r="K35" s="109">
        <v>441.8</v>
      </c>
      <c r="L35" s="74">
        <v>0</v>
      </c>
      <c r="M35" s="74">
        <v>1</v>
      </c>
      <c r="N35" s="59"/>
      <c r="O35" s="76">
        <v>18.00334448160535</v>
      </c>
      <c r="P35" s="76">
        <v>18.677083333333332</v>
      </c>
      <c r="Q35" s="76">
        <v>18.677083333333332</v>
      </c>
      <c r="R35" s="75">
        <v>17.324999999999999</v>
      </c>
      <c r="S35" s="76">
        <v>8.1259259259259267</v>
      </c>
      <c r="T35" s="76">
        <v>6.7477477477477477</v>
      </c>
      <c r="U35" s="76">
        <v>9.341549295774648</v>
      </c>
      <c r="V35" s="75">
        <v>12.996108949416342</v>
      </c>
      <c r="W35" s="76">
        <v>5.4137931034482758</v>
      </c>
      <c r="X35" s="76">
        <v>4.88</v>
      </c>
      <c r="Y35" s="76">
        <v>6.9230769230769234</v>
      </c>
      <c r="Z35" s="75">
        <v>7.6842105263157894</v>
      </c>
      <c r="AA35" s="59"/>
    </row>
    <row r="36" spans="1:27" s="80" customFormat="1" ht="17.100000000000001" customHeight="1" x14ac:dyDescent="0.25">
      <c r="A36" s="57">
        <v>170631</v>
      </c>
      <c r="B36" s="57" t="s">
        <v>277</v>
      </c>
      <c r="C36" s="58" t="s">
        <v>177</v>
      </c>
      <c r="D36" s="74">
        <v>1</v>
      </c>
      <c r="E36" s="120">
        <v>10444</v>
      </c>
      <c r="F36" s="120">
        <v>1593</v>
      </c>
      <c r="G36" s="59"/>
      <c r="H36" s="74">
        <v>6</v>
      </c>
      <c r="I36" s="109">
        <v>1475.1666666666667</v>
      </c>
      <c r="J36" s="74">
        <v>7</v>
      </c>
      <c r="K36" s="109">
        <v>1492</v>
      </c>
      <c r="L36" s="74">
        <v>2</v>
      </c>
      <c r="M36" s="74">
        <v>0</v>
      </c>
      <c r="N36" s="59"/>
      <c r="O36" s="76">
        <v>37.400560224089638</v>
      </c>
      <c r="P36" s="76">
        <v>41.369085173501574</v>
      </c>
      <c r="Q36" s="76">
        <v>41.369085173501574</v>
      </c>
      <c r="R36" s="75">
        <v>41.307443365695789</v>
      </c>
      <c r="S36" s="76">
        <v>17.821345707656612</v>
      </c>
      <c r="T36" s="76">
        <v>15.507075471698114</v>
      </c>
      <c r="U36" s="76">
        <v>18.536299765807964</v>
      </c>
      <c r="V36" s="75">
        <v>19.174358974358974</v>
      </c>
      <c r="W36" s="76">
        <v>23.572727272727274</v>
      </c>
      <c r="X36" s="76">
        <v>15.743801652892563</v>
      </c>
      <c r="Y36" s="76">
        <v>22.397590361445783</v>
      </c>
      <c r="Z36" s="75">
        <v>20.855670103092784</v>
      </c>
      <c r="AA36" s="59"/>
    </row>
    <row r="37" spans="1:27" s="80" customFormat="1" ht="17.100000000000001" customHeight="1" x14ac:dyDescent="0.25">
      <c r="A37" s="57">
        <v>170633</v>
      </c>
      <c r="B37" s="57" t="s">
        <v>276</v>
      </c>
      <c r="C37" s="58" t="s">
        <v>178</v>
      </c>
      <c r="D37" s="74">
        <v>8</v>
      </c>
      <c r="E37" s="120">
        <v>4047</v>
      </c>
      <c r="F37" s="120">
        <v>349</v>
      </c>
      <c r="G37" s="59"/>
      <c r="H37" s="74">
        <v>6</v>
      </c>
      <c r="I37" s="109">
        <v>616.33333333333337</v>
      </c>
      <c r="J37" s="74">
        <v>5</v>
      </c>
      <c r="K37" s="109">
        <v>809.4</v>
      </c>
      <c r="L37" s="74">
        <v>0</v>
      </c>
      <c r="M37" s="74">
        <v>1</v>
      </c>
      <c r="N37" s="59"/>
      <c r="O37" s="76">
        <v>26.123376623376622</v>
      </c>
      <c r="P37" s="76">
        <v>29.463917525773194</v>
      </c>
      <c r="Q37" s="76">
        <v>29.463917525773194</v>
      </c>
      <c r="R37" s="75">
        <v>30.222996515679444</v>
      </c>
      <c r="S37" s="76">
        <v>11.812949640287769</v>
      </c>
      <c r="T37" s="76">
        <v>8.5186567164179099</v>
      </c>
      <c r="U37" s="76">
        <v>12.775641025641026</v>
      </c>
      <c r="V37" s="75">
        <v>18.836879432624112</v>
      </c>
      <c r="W37" s="76">
        <v>10.958333333333334</v>
      </c>
      <c r="X37" s="76">
        <v>8.9333333333333336</v>
      </c>
      <c r="Y37" s="76">
        <v>9.9</v>
      </c>
      <c r="Z37" s="75">
        <v>8.4571428571428573</v>
      </c>
      <c r="AA37" s="59"/>
    </row>
    <row r="38" spans="1:27" s="80" customFormat="1" ht="17.100000000000001" customHeight="1" x14ac:dyDescent="0.25">
      <c r="A38" s="57">
        <v>170634</v>
      </c>
      <c r="B38" s="57" t="s">
        <v>276</v>
      </c>
      <c r="C38" s="58" t="s">
        <v>179</v>
      </c>
      <c r="D38" s="74">
        <v>49</v>
      </c>
      <c r="E38" s="120">
        <v>6133</v>
      </c>
      <c r="F38" s="120">
        <v>397</v>
      </c>
      <c r="G38" s="59"/>
      <c r="H38" s="74">
        <v>14</v>
      </c>
      <c r="I38" s="109">
        <v>409.71428571428572</v>
      </c>
      <c r="J38" s="74">
        <v>11</v>
      </c>
      <c r="K38" s="109">
        <v>557.5454545454545</v>
      </c>
      <c r="L38" s="74">
        <v>1</v>
      </c>
      <c r="M38" s="74">
        <v>0</v>
      </c>
      <c r="N38" s="59"/>
      <c r="O38" s="76">
        <v>21.398294762484774</v>
      </c>
      <c r="P38" s="76">
        <v>20.599039615846337</v>
      </c>
      <c r="Q38" s="76">
        <v>20.599039615846337</v>
      </c>
      <c r="R38" s="75">
        <v>19.723650385604113</v>
      </c>
      <c r="S38" s="76">
        <v>12.444613050075873</v>
      </c>
      <c r="T38" s="76">
        <v>10.458804523424879</v>
      </c>
      <c r="U38" s="76">
        <v>13.275109170305678</v>
      </c>
      <c r="V38" s="75">
        <v>16.947115384615383</v>
      </c>
      <c r="W38" s="76">
        <v>14.764705882352942</v>
      </c>
      <c r="X38" s="76">
        <v>12.903846153846153</v>
      </c>
      <c r="Y38" s="76">
        <v>16.111111111111111</v>
      </c>
      <c r="Z38" s="75">
        <v>17</v>
      </c>
      <c r="AA38" s="59"/>
    </row>
    <row r="39" spans="1:27" s="80" customFormat="1" ht="17.100000000000001" customHeight="1" x14ac:dyDescent="0.25">
      <c r="A39" s="57">
        <v>170635</v>
      </c>
      <c r="B39" s="57" t="s">
        <v>277</v>
      </c>
      <c r="C39" s="58" t="s">
        <v>180</v>
      </c>
      <c r="D39" s="74">
        <v>1</v>
      </c>
      <c r="E39" s="120">
        <v>11412</v>
      </c>
      <c r="F39" s="120">
        <v>782</v>
      </c>
      <c r="G39" s="59"/>
      <c r="H39" s="74">
        <v>7</v>
      </c>
      <c r="I39" s="109">
        <v>1518.5714285714287</v>
      </c>
      <c r="J39" s="74">
        <v>7</v>
      </c>
      <c r="K39" s="109">
        <v>1630.2857142857142</v>
      </c>
      <c r="L39" s="74">
        <v>1</v>
      </c>
      <c r="M39" s="74">
        <v>0</v>
      </c>
      <c r="N39" s="59"/>
      <c r="O39" s="76">
        <v>34.700980392156865</v>
      </c>
      <c r="P39" s="76">
        <v>35.077809798270891</v>
      </c>
      <c r="Q39" s="76">
        <v>35.077809798270891</v>
      </c>
      <c r="R39" s="75">
        <v>43.782991202346039</v>
      </c>
      <c r="S39" s="76">
        <v>9.3029612756264228</v>
      </c>
      <c r="T39" s="76">
        <v>7.0964705882352943</v>
      </c>
      <c r="U39" s="76">
        <v>11.070496083550914</v>
      </c>
      <c r="V39" s="75">
        <v>12.867647058823529</v>
      </c>
      <c r="W39" s="76">
        <v>13.777777777777779</v>
      </c>
      <c r="X39" s="76">
        <v>8.17741935483871</v>
      </c>
      <c r="Y39" s="76">
        <v>11.123076923076923</v>
      </c>
      <c r="Z39" s="75">
        <v>13.614035087719298</v>
      </c>
      <c r="AA39" s="59"/>
    </row>
    <row r="40" spans="1:27" s="80" customFormat="1" ht="17.100000000000001" customHeight="1" x14ac:dyDescent="0.25">
      <c r="A40" s="57">
        <v>170636</v>
      </c>
      <c r="B40" s="57" t="s">
        <v>277</v>
      </c>
      <c r="C40" s="58" t="s">
        <v>181</v>
      </c>
      <c r="D40" s="74">
        <v>1</v>
      </c>
      <c r="E40" s="120">
        <v>15347</v>
      </c>
      <c r="F40" s="120">
        <v>1310</v>
      </c>
      <c r="G40" s="59"/>
      <c r="H40" s="74">
        <v>10</v>
      </c>
      <c r="I40" s="109">
        <v>1403.7</v>
      </c>
      <c r="J40" s="74">
        <v>11</v>
      </c>
      <c r="K40" s="109">
        <v>1395.1818181818182</v>
      </c>
      <c r="L40" s="74">
        <v>2</v>
      </c>
      <c r="M40" s="74">
        <v>0</v>
      </c>
      <c r="N40" s="59"/>
      <c r="O40" s="76">
        <v>34.347747747747746</v>
      </c>
      <c r="P40" s="76">
        <v>40.505976095617527</v>
      </c>
      <c r="Q40" s="76">
        <v>40.505976095617527</v>
      </c>
      <c r="R40" s="75">
        <v>40.097514340344169</v>
      </c>
      <c r="S40" s="76">
        <v>12.63065693430657</v>
      </c>
      <c r="T40" s="76">
        <v>11.443521594684386</v>
      </c>
      <c r="U40" s="76">
        <v>13.671965317919074</v>
      </c>
      <c r="V40" s="75">
        <v>16.9983922829582</v>
      </c>
      <c r="W40" s="76">
        <v>23.5</v>
      </c>
      <c r="X40" s="76">
        <v>15.521739130434783</v>
      </c>
      <c r="Y40" s="76">
        <v>26.560975609756099</v>
      </c>
      <c r="Z40" s="75">
        <v>23.4</v>
      </c>
      <c r="AA40" s="59"/>
    </row>
    <row r="41" spans="1:27" s="80" customFormat="1" ht="17.100000000000001" customHeight="1" x14ac:dyDescent="0.25">
      <c r="A41" s="57">
        <v>170637</v>
      </c>
      <c r="B41" s="57" t="s">
        <v>277</v>
      </c>
      <c r="C41" s="58" t="s">
        <v>182</v>
      </c>
      <c r="D41" s="74">
        <v>1</v>
      </c>
      <c r="E41" s="120">
        <v>9750</v>
      </c>
      <c r="F41" s="120">
        <v>1006</v>
      </c>
      <c r="G41" s="59"/>
      <c r="H41" s="74">
        <v>5</v>
      </c>
      <c r="I41" s="109">
        <v>1748.8</v>
      </c>
      <c r="J41" s="74">
        <v>6</v>
      </c>
      <c r="K41" s="109">
        <v>1625</v>
      </c>
      <c r="L41" s="74">
        <v>1</v>
      </c>
      <c r="M41" s="74">
        <v>0</v>
      </c>
      <c r="N41" s="59"/>
      <c r="O41" s="76">
        <v>56.388888888888886</v>
      </c>
      <c r="P41" s="76">
        <v>37.295081967213115</v>
      </c>
      <c r="Q41" s="76">
        <v>37.295081967213115</v>
      </c>
      <c r="R41" s="75">
        <v>44</v>
      </c>
      <c r="S41" s="76">
        <v>14.282548476454293</v>
      </c>
      <c r="T41" s="76">
        <v>11.575498575498575</v>
      </c>
      <c r="U41" s="76">
        <v>16.374005305039788</v>
      </c>
      <c r="V41" s="75">
        <v>18.727272727272727</v>
      </c>
      <c r="W41" s="76">
        <v>27.952380952380953</v>
      </c>
      <c r="X41" s="76">
        <v>24.466666666666665</v>
      </c>
      <c r="Y41" s="76">
        <v>32.319148936170215</v>
      </c>
      <c r="Z41" s="75">
        <v>37.833333333333336</v>
      </c>
      <c r="AA41" s="59"/>
    </row>
    <row r="42" spans="1:27" s="82" customFormat="1" ht="17.100000000000001" customHeight="1" x14ac:dyDescent="0.25">
      <c r="A42" s="91"/>
      <c r="B42" s="91"/>
      <c r="C42" s="93" t="s">
        <v>11</v>
      </c>
      <c r="D42" s="92"/>
      <c r="E42" s="121"/>
      <c r="F42" s="121"/>
      <c r="G42" s="92"/>
      <c r="H42" s="92"/>
      <c r="I42" s="121"/>
      <c r="J42" s="92"/>
      <c r="K42" s="121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83"/>
    </row>
    <row r="43" spans="1:27" s="80" customFormat="1" ht="17.100000000000001" customHeight="1" x14ac:dyDescent="0.25">
      <c r="A43" s="57"/>
      <c r="B43" s="57" t="s">
        <v>277</v>
      </c>
      <c r="C43" s="58"/>
      <c r="D43" s="59"/>
      <c r="E43" s="119">
        <v>196737</v>
      </c>
      <c r="F43" s="119">
        <v>19889</v>
      </c>
      <c r="G43" s="60"/>
      <c r="H43" s="77">
        <v>137</v>
      </c>
      <c r="I43" s="109">
        <v>1290.8613138686133</v>
      </c>
      <c r="J43" s="77">
        <v>150</v>
      </c>
      <c r="K43" s="109">
        <v>1311.58</v>
      </c>
      <c r="L43" s="77">
        <v>25</v>
      </c>
      <c r="M43" s="77">
        <v>0</v>
      </c>
      <c r="N43" s="60"/>
      <c r="O43" s="78">
        <v>34.682787103650412</v>
      </c>
      <c r="P43" s="78">
        <v>35.57849972113776</v>
      </c>
      <c r="Q43" s="78">
        <v>35.57849972113776</v>
      </c>
      <c r="R43" s="75">
        <v>39.320966350301987</v>
      </c>
      <c r="S43" s="78">
        <v>12.907129881925522</v>
      </c>
      <c r="T43" s="78">
        <v>10.288563049853373</v>
      </c>
      <c r="U43" s="78">
        <v>14.847528684907326</v>
      </c>
      <c r="V43" s="75">
        <v>17.030148310235838</v>
      </c>
      <c r="W43" s="165">
        <v>22.1</v>
      </c>
      <c r="X43" s="165">
        <v>16.8</v>
      </c>
      <c r="Y43" s="165">
        <v>22.5</v>
      </c>
      <c r="Z43" s="163">
        <v>24.6</v>
      </c>
      <c r="AA43" s="60"/>
    </row>
    <row r="44" spans="1:27" s="80" customFormat="1" ht="17.100000000000001" customHeight="1" x14ac:dyDescent="0.25">
      <c r="A44" s="57"/>
      <c r="B44" s="57" t="s">
        <v>276</v>
      </c>
      <c r="C44" s="58"/>
      <c r="D44" s="59"/>
      <c r="E44" s="119">
        <v>124739</v>
      </c>
      <c r="F44" s="119">
        <v>12500</v>
      </c>
      <c r="G44" s="60"/>
      <c r="H44" s="77">
        <v>183</v>
      </c>
      <c r="I44" s="109">
        <v>613.32786885245901</v>
      </c>
      <c r="J44" s="77">
        <v>150</v>
      </c>
      <c r="K44" s="109">
        <v>831.59333333333336</v>
      </c>
      <c r="L44" s="77">
        <v>10</v>
      </c>
      <c r="M44" s="77">
        <v>4</v>
      </c>
      <c r="N44" s="60"/>
      <c r="O44" s="78">
        <v>23.903713213509779</v>
      </c>
      <c r="P44" s="78">
        <v>24.247003595685179</v>
      </c>
      <c r="Q44" s="78">
        <v>24.247003595685179</v>
      </c>
      <c r="R44" s="75">
        <v>24.387444317828653</v>
      </c>
      <c r="S44" s="78">
        <v>10.812891986062718</v>
      </c>
      <c r="T44" s="78">
        <v>8.9016495101078998</v>
      </c>
      <c r="U44" s="78">
        <v>11.481987440784399</v>
      </c>
      <c r="V44" s="75">
        <v>16.093090211132438</v>
      </c>
      <c r="W44" s="165">
        <v>19.600000000000001</v>
      </c>
      <c r="X44" s="165">
        <v>16.2</v>
      </c>
      <c r="Y44" s="165">
        <v>24.1</v>
      </c>
      <c r="Z44" s="163">
        <v>23.5</v>
      </c>
      <c r="AA44" s="60"/>
    </row>
    <row r="45" spans="1:27" s="80" customFormat="1" ht="17.100000000000001" customHeight="1" x14ac:dyDescent="0.25">
      <c r="A45" s="57"/>
      <c r="B45" s="57" t="s">
        <v>302</v>
      </c>
      <c r="C45" s="58"/>
      <c r="D45" s="59"/>
      <c r="E45" s="119">
        <v>321476</v>
      </c>
      <c r="F45" s="119">
        <v>32389</v>
      </c>
      <c r="G45" s="64"/>
      <c r="H45" s="79">
        <v>320</v>
      </c>
      <c r="I45" s="109">
        <v>903.39687500000002</v>
      </c>
      <c r="J45" s="79">
        <v>300</v>
      </c>
      <c r="K45" s="109">
        <v>1071.5866666666666</v>
      </c>
      <c r="L45" s="79">
        <v>35</v>
      </c>
      <c r="M45" s="79">
        <v>4</v>
      </c>
      <c r="N45" s="64"/>
      <c r="O45" s="78">
        <v>28.492400181488204</v>
      </c>
      <c r="P45" s="78">
        <v>28.976373370577281</v>
      </c>
      <c r="Q45" s="78">
        <v>28.976373370577281</v>
      </c>
      <c r="R45" s="75">
        <v>30.640693683386523</v>
      </c>
      <c r="S45" s="78">
        <v>11.871914111838327</v>
      </c>
      <c r="T45" s="78">
        <v>9.614420062695924</v>
      </c>
      <c r="U45" s="78">
        <v>13.163552174632049</v>
      </c>
      <c r="V45" s="75">
        <v>16.558507426639295</v>
      </c>
      <c r="W45" s="165">
        <v>21.1</v>
      </c>
      <c r="X45" s="165">
        <v>16.600000000000001</v>
      </c>
      <c r="Y45" s="165">
        <v>23</v>
      </c>
      <c r="Z45" s="163">
        <v>24.2</v>
      </c>
      <c r="AA45" s="64"/>
    </row>
    <row r="48" spans="1:27" x14ac:dyDescent="0.25">
      <c r="A48" s="25" t="str">
        <f>' Sacyl'!A43</f>
        <v>Fecha de corte : 01/01/2020</v>
      </c>
      <c r="B48" s="25"/>
      <c r="C48" s="25"/>
      <c r="D48" s="25"/>
      <c r="E48" s="114"/>
      <c r="F48" s="114"/>
      <c r="G48" s="67"/>
      <c r="H48" s="25"/>
      <c r="I48" s="114"/>
      <c r="J48" s="25"/>
      <c r="K48" s="114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x14ac:dyDescent="0.25">
      <c r="A49" s="73" t="s">
        <v>285</v>
      </c>
      <c r="B49" s="73"/>
      <c r="C49" s="73"/>
      <c r="D49" s="73"/>
      <c r="E49" s="115"/>
      <c r="F49" s="115"/>
      <c r="G49" s="73"/>
      <c r="H49" s="73"/>
      <c r="I49" s="115"/>
      <c r="J49" s="73"/>
      <c r="K49" s="115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spans="1:26" x14ac:dyDescent="0.25">
      <c r="A50" s="73" t="s">
        <v>327</v>
      </c>
      <c r="B50" s="73"/>
      <c r="C50" s="73"/>
      <c r="D50" s="73"/>
      <c r="E50" s="115"/>
      <c r="F50" s="115"/>
      <c r="G50" s="73"/>
      <c r="H50" s="73"/>
      <c r="I50" s="115"/>
      <c r="J50" s="73"/>
      <c r="K50" s="115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spans="1:26" x14ac:dyDescent="0.25">
      <c r="A51" s="73" t="s">
        <v>286</v>
      </c>
      <c r="B51" s="73"/>
      <c r="C51" s="73"/>
      <c r="D51" s="73"/>
      <c r="E51" s="115"/>
      <c r="F51" s="115"/>
      <c r="G51" s="73"/>
      <c r="H51" s="73"/>
      <c r="I51" s="115"/>
      <c r="J51" s="73"/>
      <c r="K51" s="115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spans="1:26" x14ac:dyDescent="0.25">
      <c r="A52" s="73" t="s">
        <v>326</v>
      </c>
      <c r="B52" s="73"/>
      <c r="C52" s="73"/>
      <c r="D52" s="73"/>
      <c r="E52" s="115"/>
      <c r="F52" s="115"/>
      <c r="G52" s="73"/>
      <c r="H52" s="73"/>
      <c r="I52" s="115"/>
      <c r="J52" s="73"/>
      <c r="K52" s="115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x14ac:dyDescent="0.25">
      <c r="A53" s="73" t="s">
        <v>329</v>
      </c>
      <c r="B53" s="73"/>
      <c r="C53" s="73"/>
      <c r="D53" s="73"/>
      <c r="E53" s="115"/>
      <c r="F53" s="115"/>
      <c r="G53" s="73"/>
      <c r="H53" s="73"/>
      <c r="I53" s="115"/>
      <c r="J53" s="73"/>
      <c r="K53" s="115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spans="1:26" s="90" customFormat="1" ht="15" customHeight="1" x14ac:dyDescent="0.25">
      <c r="A54" s="171" t="s">
        <v>330</v>
      </c>
      <c r="B54" s="171"/>
      <c r="C54" s="171"/>
      <c r="D54" s="171"/>
      <c r="E54" s="186"/>
      <c r="F54" s="186"/>
      <c r="G54" s="171"/>
      <c r="H54" s="171"/>
      <c r="I54" s="186"/>
      <c r="J54" s="171"/>
      <c r="K54" s="186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</row>
    <row r="55" spans="1:26" ht="15" customHeight="1" x14ac:dyDescent="0.25">
      <c r="A55" s="171" t="s">
        <v>308</v>
      </c>
      <c r="B55" s="171"/>
      <c r="C55" s="171"/>
      <c r="D55" s="171"/>
      <c r="E55" s="186"/>
      <c r="F55" s="186"/>
      <c r="G55" s="171"/>
      <c r="H55" s="171"/>
      <c r="I55" s="186"/>
      <c r="J55" s="171"/>
      <c r="K55" s="186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</row>
    <row r="56" spans="1:26" x14ac:dyDescent="0.25">
      <c r="A56" s="97" t="s">
        <v>309</v>
      </c>
    </row>
    <row r="57" spans="1:26" x14ac:dyDescent="0.25">
      <c r="A57" s="97" t="s">
        <v>306</v>
      </c>
    </row>
    <row r="59" spans="1:26" x14ac:dyDescent="0.25">
      <c r="J59" s="110"/>
    </row>
  </sheetData>
  <mergeCells count="11">
    <mergeCell ref="A54:Z54"/>
    <mergeCell ref="A55:Z55"/>
    <mergeCell ref="W4:Z4"/>
    <mergeCell ref="A3:F3"/>
    <mergeCell ref="H3:M3"/>
    <mergeCell ref="O3:Z3"/>
    <mergeCell ref="H4:I4"/>
    <mergeCell ref="J4:K4"/>
    <mergeCell ref="L4:M4"/>
    <mergeCell ref="O4:R4"/>
    <mergeCell ref="S4:V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0" orientation="landscape" r:id="rId1"/>
  <headerFooter>
    <oddHeader>&amp;L&amp;G</oddHeader>
    <oddFooter>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showGridLines="0" zoomScale="80" zoomScaleNormal="80" workbookViewId="0">
      <selection activeCell="Z1" sqref="Z1:Z1048576"/>
    </sheetView>
  </sheetViews>
  <sheetFormatPr baseColWidth="10" defaultRowHeight="15" x14ac:dyDescent="0.25"/>
  <cols>
    <col min="1" max="1" width="10.7109375" customWidth="1"/>
    <col min="2" max="2" width="7.7109375" customWidth="1"/>
    <col min="3" max="3" width="60.7109375" customWidth="1"/>
    <col min="4" max="4" width="10.7109375" customWidth="1"/>
    <col min="5" max="6" width="10.7109375" style="110" customWidth="1"/>
    <col min="7" max="7" width="5.7109375" customWidth="1"/>
    <col min="8" max="8" width="10.7109375" customWidth="1"/>
    <col min="9" max="9" width="11.7109375" style="110" customWidth="1"/>
    <col min="10" max="10" width="9.28515625" customWidth="1"/>
    <col min="11" max="11" width="11.7109375" style="110" customWidth="1"/>
    <col min="12" max="13" width="9.28515625" customWidth="1"/>
    <col min="14" max="14" width="5.7109375" customWidth="1"/>
    <col min="15" max="26" width="9.7109375" customWidth="1"/>
  </cols>
  <sheetData>
    <row r="1" spans="1:26" ht="21" x14ac:dyDescent="0.35">
      <c r="A1" s="48" t="s">
        <v>320</v>
      </c>
      <c r="C1" s="27"/>
      <c r="G1" s="3"/>
    </row>
    <row r="2" spans="1:26" ht="14.45" customHeight="1" x14ac:dyDescent="0.25">
      <c r="A2" s="1"/>
      <c r="C2" s="1"/>
      <c r="D2" s="1"/>
      <c r="E2" s="116"/>
      <c r="F2" s="116"/>
      <c r="G2" s="13"/>
      <c r="H2" s="5"/>
      <c r="I2" s="111"/>
      <c r="J2" s="5"/>
    </row>
    <row r="3" spans="1:26" s="124" customFormat="1" ht="15" customHeight="1" x14ac:dyDescent="0.25">
      <c r="A3" s="174" t="s">
        <v>17</v>
      </c>
      <c r="B3" s="174"/>
      <c r="C3" s="174"/>
      <c r="D3" s="174"/>
      <c r="E3" s="175"/>
      <c r="F3" s="175"/>
      <c r="G3" s="123"/>
      <c r="H3" s="176" t="s">
        <v>19</v>
      </c>
      <c r="I3" s="177"/>
      <c r="J3" s="176"/>
      <c r="K3" s="177"/>
      <c r="L3" s="176"/>
      <c r="M3" s="176"/>
      <c r="O3" s="178" t="s">
        <v>340</v>
      </c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</row>
    <row r="4" spans="1:26" ht="33" customHeight="1" x14ac:dyDescent="0.25">
      <c r="A4" s="103"/>
      <c r="B4" s="103"/>
      <c r="C4" s="103"/>
      <c r="D4" s="103"/>
      <c r="E4" s="117"/>
      <c r="F4" s="117"/>
      <c r="G4" s="104"/>
      <c r="H4" s="179" t="s">
        <v>279</v>
      </c>
      <c r="I4" s="180"/>
      <c r="J4" s="181" t="s">
        <v>280</v>
      </c>
      <c r="K4" s="182"/>
      <c r="L4" s="183" t="s">
        <v>18</v>
      </c>
      <c r="M4" s="183"/>
      <c r="N4" s="105"/>
      <c r="O4" s="173" t="s">
        <v>279</v>
      </c>
      <c r="P4" s="173"/>
      <c r="Q4" s="173"/>
      <c r="R4" s="173"/>
      <c r="S4" s="184" t="s">
        <v>280</v>
      </c>
      <c r="T4" s="173"/>
      <c r="U4" s="173"/>
      <c r="V4" s="185"/>
      <c r="W4" s="173" t="s">
        <v>18</v>
      </c>
      <c r="X4" s="173"/>
      <c r="Y4" s="173"/>
      <c r="Z4" s="173"/>
    </row>
    <row r="5" spans="1:26" s="34" customFormat="1" ht="129.94999999999999" customHeight="1" x14ac:dyDescent="0.25">
      <c r="A5" s="98" t="s">
        <v>281</v>
      </c>
      <c r="B5" s="98" t="s">
        <v>336</v>
      </c>
      <c r="C5" s="99" t="s">
        <v>335</v>
      </c>
      <c r="D5" s="98" t="s">
        <v>310</v>
      </c>
      <c r="E5" s="118" t="s">
        <v>293</v>
      </c>
      <c r="F5" s="118" t="s">
        <v>316</v>
      </c>
      <c r="G5" s="100"/>
      <c r="H5" s="101" t="s">
        <v>289</v>
      </c>
      <c r="I5" s="125" t="s">
        <v>317</v>
      </c>
      <c r="J5" s="126" t="s">
        <v>290</v>
      </c>
      <c r="K5" s="144" t="s">
        <v>318</v>
      </c>
      <c r="L5" s="126" t="s">
        <v>304</v>
      </c>
      <c r="M5" s="98" t="s">
        <v>305</v>
      </c>
      <c r="N5" s="27"/>
      <c r="O5" s="102" t="s">
        <v>297</v>
      </c>
      <c r="P5" s="102" t="s">
        <v>298</v>
      </c>
      <c r="Q5" s="102" t="s">
        <v>299</v>
      </c>
      <c r="R5" s="102" t="s">
        <v>341</v>
      </c>
      <c r="S5" s="127" t="s">
        <v>297</v>
      </c>
      <c r="T5" s="102" t="s">
        <v>298</v>
      </c>
      <c r="U5" s="102" t="s">
        <v>299</v>
      </c>
      <c r="V5" s="102" t="s">
        <v>341</v>
      </c>
      <c r="W5" s="127" t="s">
        <v>297</v>
      </c>
      <c r="X5" s="102" t="s">
        <v>298</v>
      </c>
      <c r="Y5" s="102" t="s">
        <v>299</v>
      </c>
      <c r="Z5" s="102" t="s">
        <v>341</v>
      </c>
    </row>
    <row r="6" spans="1:26" s="80" customFormat="1" ht="17.100000000000001" customHeight="1" x14ac:dyDescent="0.25">
      <c r="A6" s="57">
        <v>170701</v>
      </c>
      <c r="B6" s="57" t="s">
        <v>276</v>
      </c>
      <c r="C6" s="58" t="s">
        <v>183</v>
      </c>
      <c r="D6" s="74">
        <v>30</v>
      </c>
      <c r="E6" s="120">
        <v>8364</v>
      </c>
      <c r="F6" s="120">
        <v>781</v>
      </c>
      <c r="G6" s="59"/>
      <c r="H6" s="74">
        <v>14</v>
      </c>
      <c r="I6" s="109">
        <v>541.64285714285711</v>
      </c>
      <c r="J6" s="74">
        <v>8</v>
      </c>
      <c r="K6" s="109">
        <v>1045.5</v>
      </c>
      <c r="L6" s="74">
        <v>0</v>
      </c>
      <c r="M6" s="74">
        <v>1</v>
      </c>
      <c r="N6" s="59"/>
      <c r="O6" s="76">
        <v>18.035087719298247</v>
      </c>
      <c r="P6" s="76">
        <v>14.635989010989011</v>
      </c>
      <c r="Q6" s="76">
        <v>19.125465838509317</v>
      </c>
      <c r="R6" s="75">
        <v>19.351428571428571</v>
      </c>
      <c r="S6" s="76">
        <v>13.952702702702704</v>
      </c>
      <c r="T6" s="76">
        <v>11.510144927536231</v>
      </c>
      <c r="U6" s="76">
        <v>15.884705882352941</v>
      </c>
      <c r="V6" s="75">
        <v>21.975786924939467</v>
      </c>
      <c r="W6" s="76">
        <v>12.342105263157896</v>
      </c>
      <c r="X6" s="76">
        <v>7.5454545454545459</v>
      </c>
      <c r="Y6" s="76">
        <v>15.272727272727273</v>
      </c>
      <c r="Z6" s="75">
        <v>15.323529411764707</v>
      </c>
    </row>
    <row r="7" spans="1:26" s="80" customFormat="1" ht="17.100000000000001" customHeight="1" x14ac:dyDescent="0.25">
      <c r="A7" s="57">
        <v>170702</v>
      </c>
      <c r="B7" s="57" t="s">
        <v>276</v>
      </c>
      <c r="C7" s="58" t="s">
        <v>184</v>
      </c>
      <c r="D7" s="74">
        <v>19</v>
      </c>
      <c r="E7" s="120">
        <v>9284</v>
      </c>
      <c r="F7" s="120">
        <v>910</v>
      </c>
      <c r="G7" s="59"/>
      <c r="H7" s="74">
        <v>15</v>
      </c>
      <c r="I7" s="109">
        <v>558.26666666666665</v>
      </c>
      <c r="J7" s="74">
        <v>9</v>
      </c>
      <c r="K7" s="109">
        <v>1031.5555555555557</v>
      </c>
      <c r="L7" s="74">
        <v>0</v>
      </c>
      <c r="M7" s="74">
        <v>1</v>
      </c>
      <c r="N7" s="59"/>
      <c r="O7" s="76">
        <v>19.322939866369712</v>
      </c>
      <c r="P7" s="76">
        <v>17.475609756097562</v>
      </c>
      <c r="Q7" s="76">
        <v>20.308656036446468</v>
      </c>
      <c r="R7" s="75">
        <v>22.968545216251638</v>
      </c>
      <c r="S7" s="76">
        <v>15.355029585798816</v>
      </c>
      <c r="T7" s="76">
        <v>12.13076923076923</v>
      </c>
      <c r="U7" s="76">
        <v>14.91501976284585</v>
      </c>
      <c r="V7" s="75">
        <v>22.331196581196583</v>
      </c>
      <c r="W7" s="76">
        <v>22.152173913043477</v>
      </c>
      <c r="X7" s="76">
        <v>17.892857142857142</v>
      </c>
      <c r="Y7" s="76">
        <v>23.21875</v>
      </c>
      <c r="Z7" s="75">
        <v>23.377777777777776</v>
      </c>
    </row>
    <row r="8" spans="1:26" s="80" customFormat="1" ht="17.100000000000001" customHeight="1" x14ac:dyDescent="0.25">
      <c r="A8" s="57">
        <v>170703</v>
      </c>
      <c r="B8" s="57" t="s">
        <v>277</v>
      </c>
      <c r="C8" s="58" t="s">
        <v>185</v>
      </c>
      <c r="D8" s="74">
        <v>21</v>
      </c>
      <c r="E8" s="120">
        <v>13906</v>
      </c>
      <c r="F8" s="120">
        <v>1459</v>
      </c>
      <c r="G8" s="59"/>
      <c r="H8" s="74">
        <v>14</v>
      </c>
      <c r="I8" s="109">
        <v>889.07142857142856</v>
      </c>
      <c r="J8" s="74">
        <v>11</v>
      </c>
      <c r="K8" s="109">
        <v>1264.1818181818182</v>
      </c>
      <c r="L8" s="74">
        <v>2</v>
      </c>
      <c r="M8" s="74">
        <v>0</v>
      </c>
      <c r="N8" s="59"/>
      <c r="O8" s="76">
        <v>30.515789473684212</v>
      </c>
      <c r="P8" s="76">
        <v>25.303519061583579</v>
      </c>
      <c r="Q8" s="76">
        <v>33.69736842105263</v>
      </c>
      <c r="R8" s="75">
        <v>31.069952305246424</v>
      </c>
      <c r="S8" s="76">
        <v>15.497418244406196</v>
      </c>
      <c r="T8" s="76">
        <v>12.66798418972332</v>
      </c>
      <c r="U8" s="76">
        <v>15.317355371900826</v>
      </c>
      <c r="V8" s="75">
        <v>22.605396290050589</v>
      </c>
      <c r="W8" s="76">
        <v>22.140186915887849</v>
      </c>
      <c r="X8" s="76">
        <v>20.408602150537636</v>
      </c>
      <c r="Y8" s="76">
        <v>27.36904761904762</v>
      </c>
      <c r="Z8" s="75">
        <v>25.265486725663717</v>
      </c>
    </row>
    <row r="9" spans="1:26" s="80" customFormat="1" ht="17.100000000000001" customHeight="1" x14ac:dyDescent="0.25">
      <c r="A9" s="57">
        <v>170704</v>
      </c>
      <c r="B9" s="57" t="s">
        <v>276</v>
      </c>
      <c r="C9" s="58" t="s">
        <v>186</v>
      </c>
      <c r="D9" s="74">
        <v>12</v>
      </c>
      <c r="E9" s="120">
        <v>1399</v>
      </c>
      <c r="F9" s="120">
        <v>74</v>
      </c>
      <c r="G9" s="59"/>
      <c r="H9" s="74">
        <v>5</v>
      </c>
      <c r="I9" s="109">
        <v>265</v>
      </c>
      <c r="J9" s="74">
        <v>3</v>
      </c>
      <c r="K9" s="109">
        <v>466.33333333333331</v>
      </c>
      <c r="L9" s="74">
        <v>0</v>
      </c>
      <c r="M9" s="74">
        <v>0</v>
      </c>
      <c r="N9" s="59"/>
      <c r="O9" s="76">
        <v>18.47878787878788</v>
      </c>
      <c r="P9" s="76">
        <v>11.98165137614679</v>
      </c>
      <c r="Q9" s="76">
        <v>16.91616766467066</v>
      </c>
      <c r="R9" s="75">
        <v>14.710280373831775</v>
      </c>
      <c r="S9" s="76">
        <v>8.7533333333333339</v>
      </c>
      <c r="T9" s="76">
        <v>6.3021582733812949</v>
      </c>
      <c r="U9" s="76">
        <v>8.9725274725274726</v>
      </c>
      <c r="V9" s="75">
        <v>15.18452380952381</v>
      </c>
      <c r="W9" s="76">
        <v>0</v>
      </c>
      <c r="X9" s="76">
        <v>0</v>
      </c>
      <c r="Y9" s="76">
        <v>0</v>
      </c>
      <c r="Z9" s="75">
        <v>0</v>
      </c>
    </row>
    <row r="10" spans="1:26" s="81" customFormat="1" ht="17.100000000000001" customHeight="1" x14ac:dyDescent="0.25">
      <c r="A10" s="57">
        <v>170705</v>
      </c>
      <c r="B10" s="57" t="s">
        <v>276</v>
      </c>
      <c r="C10" s="58" t="s">
        <v>187</v>
      </c>
      <c r="D10" s="74">
        <v>26</v>
      </c>
      <c r="E10" s="120">
        <v>2269</v>
      </c>
      <c r="F10" s="120">
        <v>197</v>
      </c>
      <c r="G10" s="59"/>
      <c r="H10" s="74">
        <v>8</v>
      </c>
      <c r="I10" s="109">
        <v>259</v>
      </c>
      <c r="J10" s="74">
        <v>3</v>
      </c>
      <c r="K10" s="109">
        <v>756.33333333333337</v>
      </c>
      <c r="L10" s="74">
        <v>0</v>
      </c>
      <c r="M10" s="74">
        <v>1</v>
      </c>
      <c r="N10" s="59"/>
      <c r="O10" s="76">
        <v>14.093939393939394</v>
      </c>
      <c r="P10" s="76">
        <v>12.618925831202047</v>
      </c>
      <c r="Q10" s="76">
        <v>4.0852272727272725</v>
      </c>
      <c r="R10" s="75">
        <v>15.165584415584416</v>
      </c>
      <c r="S10" s="76">
        <v>7.7801418439716308</v>
      </c>
      <c r="T10" s="76">
        <v>5.2755102040816331</v>
      </c>
      <c r="U10" s="76">
        <v>6.3920454545454541</v>
      </c>
      <c r="V10" s="75">
        <v>8.4076433121019107</v>
      </c>
      <c r="W10" s="76">
        <v>4.7777777777777777</v>
      </c>
      <c r="X10" s="76">
        <v>5.75</v>
      </c>
      <c r="Y10" s="76">
        <v>5.5</v>
      </c>
      <c r="Z10" s="75">
        <v>3.6666666666666665</v>
      </c>
    </row>
    <row r="11" spans="1:26" s="80" customFormat="1" ht="17.100000000000001" customHeight="1" x14ac:dyDescent="0.25">
      <c r="A11" s="57">
        <v>170706</v>
      </c>
      <c r="B11" s="57" t="s">
        <v>276</v>
      </c>
      <c r="C11" s="58" t="s">
        <v>188</v>
      </c>
      <c r="D11" s="74">
        <v>32</v>
      </c>
      <c r="E11" s="120">
        <v>8593</v>
      </c>
      <c r="F11" s="120">
        <v>731</v>
      </c>
      <c r="G11" s="59"/>
      <c r="H11" s="74">
        <v>16</v>
      </c>
      <c r="I11" s="109">
        <v>491.375</v>
      </c>
      <c r="J11" s="74">
        <v>9</v>
      </c>
      <c r="K11" s="109">
        <v>954.77777777777783</v>
      </c>
      <c r="L11" s="74">
        <v>0</v>
      </c>
      <c r="M11" s="74">
        <v>1</v>
      </c>
      <c r="N11" s="59"/>
      <c r="O11" s="76">
        <v>21.928859060402683</v>
      </c>
      <c r="P11" s="76">
        <v>16.761570827489482</v>
      </c>
      <c r="Q11" s="76">
        <v>20.892418032786885</v>
      </c>
      <c r="R11" s="75">
        <v>20.463869463869464</v>
      </c>
      <c r="S11" s="76">
        <v>14.771493212669684</v>
      </c>
      <c r="T11" s="76">
        <v>9.2035087719298243</v>
      </c>
      <c r="U11" s="76">
        <v>15.305439330543933</v>
      </c>
      <c r="V11" s="75">
        <v>20.314855875831487</v>
      </c>
      <c r="W11" s="76">
        <v>13.702702702702704</v>
      </c>
      <c r="X11" s="76">
        <v>12</v>
      </c>
      <c r="Y11" s="76">
        <v>15.8125</v>
      </c>
      <c r="Z11" s="75">
        <v>16.88</v>
      </c>
    </row>
    <row r="12" spans="1:26" s="80" customFormat="1" ht="17.100000000000001" customHeight="1" x14ac:dyDescent="0.25">
      <c r="A12" s="57">
        <v>170707</v>
      </c>
      <c r="B12" s="57" t="s">
        <v>276</v>
      </c>
      <c r="C12" s="58" t="s">
        <v>189</v>
      </c>
      <c r="D12" s="74">
        <v>35</v>
      </c>
      <c r="E12" s="120">
        <v>4389</v>
      </c>
      <c r="F12" s="120">
        <v>524</v>
      </c>
      <c r="G12" s="59"/>
      <c r="H12" s="74">
        <v>10</v>
      </c>
      <c r="I12" s="109">
        <v>386.5</v>
      </c>
      <c r="J12" s="74">
        <v>5</v>
      </c>
      <c r="K12" s="109">
        <v>877.8</v>
      </c>
      <c r="L12" s="74">
        <v>0</v>
      </c>
      <c r="M12" s="74">
        <v>1</v>
      </c>
      <c r="N12" s="59"/>
      <c r="O12" s="76">
        <v>17.769411764705882</v>
      </c>
      <c r="P12" s="76">
        <v>17.006637168141594</v>
      </c>
      <c r="Q12" s="76">
        <v>21.521999999999998</v>
      </c>
      <c r="R12" s="75">
        <v>25.428571428571427</v>
      </c>
      <c r="S12" s="76">
        <v>10.737991266375547</v>
      </c>
      <c r="T12" s="76">
        <v>11.442148760330578</v>
      </c>
      <c r="U12" s="76">
        <v>12.023026315789474</v>
      </c>
      <c r="V12" s="75">
        <v>15.225806451612904</v>
      </c>
      <c r="W12" s="76">
        <v>17.428571428571427</v>
      </c>
      <c r="X12" s="76">
        <v>10.866666666666667</v>
      </c>
      <c r="Y12" s="76">
        <v>10.5</v>
      </c>
      <c r="Z12" s="75">
        <v>12.727272727272727</v>
      </c>
    </row>
    <row r="13" spans="1:26" s="80" customFormat="1" ht="17.100000000000001" customHeight="1" x14ac:dyDescent="0.25">
      <c r="A13" s="57">
        <v>170708</v>
      </c>
      <c r="B13" s="57" t="s">
        <v>277</v>
      </c>
      <c r="C13" s="58" t="s">
        <v>190</v>
      </c>
      <c r="D13" s="74">
        <v>1</v>
      </c>
      <c r="E13" s="120">
        <v>22152</v>
      </c>
      <c r="F13" s="120">
        <v>2634</v>
      </c>
      <c r="G13" s="59"/>
      <c r="H13" s="74">
        <v>14</v>
      </c>
      <c r="I13" s="109">
        <v>1394.1428571428571</v>
      </c>
      <c r="J13" s="74">
        <v>16</v>
      </c>
      <c r="K13" s="109">
        <v>1384.5</v>
      </c>
      <c r="L13" s="74">
        <v>3</v>
      </c>
      <c r="M13" s="74">
        <v>0</v>
      </c>
      <c r="N13" s="59"/>
      <c r="O13" s="76">
        <v>30.770777479892761</v>
      </c>
      <c r="P13" s="76">
        <v>28.665546218487396</v>
      </c>
      <c r="Q13" s="76">
        <v>27.066521264994549</v>
      </c>
      <c r="R13" s="75">
        <v>31.33458177278402</v>
      </c>
      <c r="S13" s="76">
        <v>15.712560386473429</v>
      </c>
      <c r="T13" s="76">
        <v>11.276203966005665</v>
      </c>
      <c r="U13" s="76">
        <v>13.542056074766355</v>
      </c>
      <c r="V13" s="75">
        <v>16.910950661853189</v>
      </c>
      <c r="W13" s="76">
        <v>19.428571428571427</v>
      </c>
      <c r="X13" s="76">
        <v>13.273291925465838</v>
      </c>
      <c r="Y13" s="76">
        <v>14.98984771573604</v>
      </c>
      <c r="Z13" s="75">
        <v>17.216049382716051</v>
      </c>
    </row>
    <row r="14" spans="1:26" s="80" customFormat="1" ht="17.100000000000001" customHeight="1" x14ac:dyDescent="0.25">
      <c r="A14" s="57">
        <v>170709</v>
      </c>
      <c r="B14" s="57" t="s">
        <v>277</v>
      </c>
      <c r="C14" s="58" t="s">
        <v>191</v>
      </c>
      <c r="D14" s="74">
        <v>1</v>
      </c>
      <c r="E14" s="120">
        <v>18102</v>
      </c>
      <c r="F14" s="120">
        <v>2374</v>
      </c>
      <c r="G14" s="59"/>
      <c r="H14" s="74">
        <v>11</v>
      </c>
      <c r="I14" s="109">
        <v>1429.8181818181818</v>
      </c>
      <c r="J14" s="74">
        <v>13</v>
      </c>
      <c r="K14" s="109">
        <v>1392.4615384615386</v>
      </c>
      <c r="L14" s="74">
        <v>3</v>
      </c>
      <c r="M14" s="74">
        <v>0</v>
      </c>
      <c r="N14" s="59"/>
      <c r="O14" s="76">
        <v>33.30966469428008</v>
      </c>
      <c r="P14" s="76">
        <v>28.386892177589854</v>
      </c>
      <c r="Q14" s="76">
        <v>30.212885154061624</v>
      </c>
      <c r="R14" s="75">
        <v>35.400641025641029</v>
      </c>
      <c r="S14" s="76">
        <v>15.47209653092006</v>
      </c>
      <c r="T14" s="76">
        <v>13.412844036697248</v>
      </c>
      <c r="U14" s="76">
        <v>14.500707213578501</v>
      </c>
      <c r="V14" s="75">
        <v>17.929745889387146</v>
      </c>
      <c r="W14" s="76">
        <v>23.038167938931299</v>
      </c>
      <c r="X14" s="76">
        <v>14.612903225806452</v>
      </c>
      <c r="Y14" s="76">
        <v>25.251968503937007</v>
      </c>
      <c r="Z14" s="75">
        <v>22.238095238095237</v>
      </c>
    </row>
    <row r="15" spans="1:26" s="80" customFormat="1" ht="17.100000000000001" customHeight="1" x14ac:dyDescent="0.25">
      <c r="A15" s="57">
        <v>170710</v>
      </c>
      <c r="B15" s="57" t="s">
        <v>277</v>
      </c>
      <c r="C15" s="58" t="s">
        <v>192</v>
      </c>
      <c r="D15" s="74">
        <v>1</v>
      </c>
      <c r="E15" s="120">
        <v>15244</v>
      </c>
      <c r="F15" s="120">
        <v>1987</v>
      </c>
      <c r="G15" s="59"/>
      <c r="H15" s="74">
        <v>10</v>
      </c>
      <c r="I15" s="109">
        <v>1325.7</v>
      </c>
      <c r="J15" s="74">
        <v>13</v>
      </c>
      <c r="K15" s="109">
        <v>1172.6153846153845</v>
      </c>
      <c r="L15" s="74">
        <v>2</v>
      </c>
      <c r="M15" s="74">
        <v>1</v>
      </c>
      <c r="N15" s="59"/>
      <c r="O15" s="76">
        <v>28.753794266441822</v>
      </c>
      <c r="P15" s="76">
        <v>26.463007159904535</v>
      </c>
      <c r="Q15" s="76">
        <v>27.1328</v>
      </c>
      <c r="R15" s="75">
        <v>34.208897485493232</v>
      </c>
      <c r="S15" s="76">
        <v>11.76037483266399</v>
      </c>
      <c r="T15" s="76">
        <v>8.3422131147540988</v>
      </c>
      <c r="U15" s="76">
        <v>10.155864197530864</v>
      </c>
      <c r="V15" s="75">
        <v>13.594155844155845</v>
      </c>
      <c r="W15" s="76">
        <v>19.10144927536232</v>
      </c>
      <c r="X15" s="76">
        <v>19.767441860465116</v>
      </c>
      <c r="Y15" s="76">
        <v>24.364583333333332</v>
      </c>
      <c r="Z15" s="75">
        <v>18.266666666666666</v>
      </c>
    </row>
    <row r="16" spans="1:26" s="80" customFormat="1" ht="17.100000000000001" customHeight="1" x14ac:dyDescent="0.25">
      <c r="A16" s="57">
        <v>170711</v>
      </c>
      <c r="B16" s="57" t="s">
        <v>276</v>
      </c>
      <c r="C16" s="58" t="s">
        <v>193</v>
      </c>
      <c r="D16" s="74">
        <v>52</v>
      </c>
      <c r="E16" s="120">
        <v>21403</v>
      </c>
      <c r="F16" s="120">
        <v>3026</v>
      </c>
      <c r="G16" s="59"/>
      <c r="H16" s="74">
        <v>22</v>
      </c>
      <c r="I16" s="109">
        <v>835.31818181818187</v>
      </c>
      <c r="J16" s="74">
        <v>14</v>
      </c>
      <c r="K16" s="109">
        <v>1528.7857142857142</v>
      </c>
      <c r="L16" s="74">
        <v>0</v>
      </c>
      <c r="M16" s="74">
        <v>3</v>
      </c>
      <c r="N16" s="59"/>
      <c r="O16" s="76">
        <v>23.311600338696021</v>
      </c>
      <c r="P16" s="76">
        <v>22.701226309921964</v>
      </c>
      <c r="Q16" s="76">
        <v>28.25731584258325</v>
      </c>
      <c r="R16" s="75">
        <v>26.975941422594143</v>
      </c>
      <c r="S16" s="76">
        <v>13.5975</v>
      </c>
      <c r="T16" s="76">
        <v>11.010484927916121</v>
      </c>
      <c r="U16" s="76">
        <v>14.785194174757281</v>
      </c>
      <c r="V16" s="75">
        <v>24.127659574468087</v>
      </c>
      <c r="W16" s="76">
        <v>20.180327868852459</v>
      </c>
      <c r="X16" s="76">
        <v>16.327102803738317</v>
      </c>
      <c r="Y16" s="76">
        <v>19.706586826347305</v>
      </c>
      <c r="Z16" s="75">
        <v>21.857142857142858</v>
      </c>
    </row>
    <row r="17" spans="1:26" s="80" customFormat="1" ht="17.100000000000001" customHeight="1" x14ac:dyDescent="0.25">
      <c r="A17" s="57">
        <v>170712</v>
      </c>
      <c r="B17" s="57" t="s">
        <v>276</v>
      </c>
      <c r="C17" s="58" t="s">
        <v>194</v>
      </c>
      <c r="D17" s="74">
        <v>41</v>
      </c>
      <c r="E17" s="120">
        <v>2895</v>
      </c>
      <c r="F17" s="120">
        <v>311</v>
      </c>
      <c r="G17" s="59"/>
      <c r="H17" s="74">
        <v>9</v>
      </c>
      <c r="I17" s="109">
        <v>287.11111111111109</v>
      </c>
      <c r="J17" s="74">
        <v>5</v>
      </c>
      <c r="K17" s="109">
        <v>579</v>
      </c>
      <c r="L17" s="74">
        <v>0</v>
      </c>
      <c r="M17" s="74">
        <v>0</v>
      </c>
      <c r="N17" s="59"/>
      <c r="O17" s="76">
        <v>19.732704402515722</v>
      </c>
      <c r="P17" s="76">
        <v>14.88974358974359</v>
      </c>
      <c r="Q17" s="76">
        <v>20.239999999999998</v>
      </c>
      <c r="R17" s="75">
        <v>18.994100294985252</v>
      </c>
      <c r="S17" s="76">
        <v>10.276119402985074</v>
      </c>
      <c r="T17" s="76">
        <v>8.3811320754716974</v>
      </c>
      <c r="U17" s="76">
        <v>11.883561643835616</v>
      </c>
      <c r="V17" s="75">
        <v>14.33206106870229</v>
      </c>
      <c r="W17" s="76">
        <v>0</v>
      </c>
      <c r="X17" s="76">
        <v>0</v>
      </c>
      <c r="Y17" s="76">
        <v>0</v>
      </c>
      <c r="Z17" s="75">
        <v>0</v>
      </c>
    </row>
    <row r="18" spans="1:26" s="80" customFormat="1" ht="17.100000000000001" customHeight="1" x14ac:dyDescent="0.25">
      <c r="A18" s="57">
        <v>170713</v>
      </c>
      <c r="B18" s="57" t="s">
        <v>276</v>
      </c>
      <c r="C18" s="58" t="s">
        <v>195</v>
      </c>
      <c r="D18" s="74">
        <v>10</v>
      </c>
      <c r="E18" s="120">
        <v>3289</v>
      </c>
      <c r="F18" s="120">
        <v>337</v>
      </c>
      <c r="G18" s="59"/>
      <c r="H18" s="74">
        <v>5</v>
      </c>
      <c r="I18" s="109">
        <v>590.4</v>
      </c>
      <c r="J18" s="74">
        <v>3</v>
      </c>
      <c r="K18" s="109">
        <v>1096.3333333333333</v>
      </c>
      <c r="L18" s="74">
        <v>0</v>
      </c>
      <c r="M18" s="74">
        <v>0</v>
      </c>
      <c r="N18" s="59"/>
      <c r="O18" s="76">
        <v>22.783999999999999</v>
      </c>
      <c r="P18" s="76">
        <v>20.766949152542374</v>
      </c>
      <c r="Q18" s="76">
        <v>16.548780487804876</v>
      </c>
      <c r="R18" s="75">
        <v>19.603571428571428</v>
      </c>
      <c r="S18" s="76">
        <v>11.259493670886076</v>
      </c>
      <c r="T18" s="76">
        <v>11.935064935064934</v>
      </c>
      <c r="U18" s="76">
        <v>12.17258883248731</v>
      </c>
      <c r="V18" s="75">
        <v>13.642045454545455</v>
      </c>
      <c r="W18" s="76">
        <v>0</v>
      </c>
      <c r="X18" s="76">
        <v>0</v>
      </c>
      <c r="Y18" s="76">
        <v>0</v>
      </c>
      <c r="Z18" s="75">
        <v>0</v>
      </c>
    </row>
    <row r="19" spans="1:26" s="80" customFormat="1" ht="17.100000000000001" customHeight="1" x14ac:dyDescent="0.25">
      <c r="A19" s="57">
        <v>170714</v>
      </c>
      <c r="B19" s="57" t="s">
        <v>276</v>
      </c>
      <c r="C19" s="58" t="s">
        <v>196</v>
      </c>
      <c r="D19" s="74">
        <v>4</v>
      </c>
      <c r="E19" s="120">
        <v>8497</v>
      </c>
      <c r="F19" s="120">
        <v>1247</v>
      </c>
      <c r="G19" s="59"/>
      <c r="H19" s="74">
        <v>7</v>
      </c>
      <c r="I19" s="109">
        <v>1035.7142857142858</v>
      </c>
      <c r="J19" s="74">
        <v>7</v>
      </c>
      <c r="K19" s="109">
        <v>1213.8571428571429</v>
      </c>
      <c r="L19" s="74">
        <v>1</v>
      </c>
      <c r="M19" s="74">
        <v>0</v>
      </c>
      <c r="N19" s="59"/>
      <c r="O19" s="76">
        <v>38.460843373493979</v>
      </c>
      <c r="P19" s="76">
        <v>36.821874999999999</v>
      </c>
      <c r="Q19" s="76">
        <v>41.730215827338128</v>
      </c>
      <c r="R19" s="75">
        <v>33.600543478260867</v>
      </c>
      <c r="S19" s="76">
        <v>14.806451612903226</v>
      </c>
      <c r="T19" s="76">
        <v>11.988304093567251</v>
      </c>
      <c r="U19" s="76">
        <v>14.906024096385542</v>
      </c>
      <c r="V19" s="75">
        <v>19.497340425531913</v>
      </c>
      <c r="W19" s="76">
        <v>33.934426229508198</v>
      </c>
      <c r="X19" s="76">
        <v>26.148148148148149</v>
      </c>
      <c r="Y19" s="76">
        <v>31.030769230769231</v>
      </c>
      <c r="Z19" s="75">
        <v>35.372881355932201</v>
      </c>
    </row>
    <row r="20" spans="1:26" s="80" customFormat="1" ht="17.100000000000001" customHeight="1" x14ac:dyDescent="0.25">
      <c r="A20" s="57">
        <v>170715</v>
      </c>
      <c r="B20" s="57" t="s">
        <v>276</v>
      </c>
      <c r="C20" s="58" t="s">
        <v>197</v>
      </c>
      <c r="D20" s="74">
        <v>2</v>
      </c>
      <c r="E20" s="120">
        <v>5362</v>
      </c>
      <c r="F20" s="120">
        <v>629</v>
      </c>
      <c r="G20" s="59"/>
      <c r="H20" s="74">
        <v>5</v>
      </c>
      <c r="I20" s="109">
        <v>946.6</v>
      </c>
      <c r="J20" s="74">
        <v>4</v>
      </c>
      <c r="K20" s="109">
        <v>1340.5</v>
      </c>
      <c r="L20" s="74">
        <v>0</v>
      </c>
      <c r="M20" s="74">
        <v>1</v>
      </c>
      <c r="N20" s="59"/>
      <c r="O20" s="76">
        <v>30.800738007380073</v>
      </c>
      <c r="P20" s="76">
        <v>34.788018433179722</v>
      </c>
      <c r="Q20" s="76">
        <v>34.451999999999998</v>
      </c>
      <c r="R20" s="75">
        <v>32.9531914893617</v>
      </c>
      <c r="S20" s="76">
        <v>14.807843137254903</v>
      </c>
      <c r="T20" s="76">
        <v>11.680497925311203</v>
      </c>
      <c r="U20" s="76">
        <v>17.099585062240664</v>
      </c>
      <c r="V20" s="75">
        <v>19.354978354978353</v>
      </c>
      <c r="W20" s="76">
        <v>20.434782608695652</v>
      </c>
      <c r="X20" s="76">
        <v>19.555555555555557</v>
      </c>
      <c r="Y20" s="76">
        <v>12.857142857142858</v>
      </c>
      <c r="Z20" s="75">
        <v>12.303030303030303</v>
      </c>
    </row>
    <row r="21" spans="1:26" s="80" customFormat="1" ht="17.100000000000001" customHeight="1" x14ac:dyDescent="0.25">
      <c r="A21" s="57">
        <v>170716</v>
      </c>
      <c r="B21" s="57" t="s">
        <v>276</v>
      </c>
      <c r="C21" s="58" t="s">
        <v>198</v>
      </c>
      <c r="D21" s="74">
        <v>13</v>
      </c>
      <c r="E21" s="120">
        <v>843</v>
      </c>
      <c r="F21" s="120">
        <v>36</v>
      </c>
      <c r="G21" s="59"/>
      <c r="H21" s="74">
        <v>4</v>
      </c>
      <c r="I21" s="109">
        <v>201.75</v>
      </c>
      <c r="J21" s="74">
        <v>2</v>
      </c>
      <c r="K21" s="109">
        <v>421.5</v>
      </c>
      <c r="L21" s="74">
        <v>0</v>
      </c>
      <c r="M21" s="74">
        <v>0</v>
      </c>
      <c r="N21" s="59"/>
      <c r="O21" s="76">
        <v>14.333333333333334</v>
      </c>
      <c r="P21" s="76">
        <v>15.679487179487179</v>
      </c>
      <c r="Q21" s="76">
        <v>21.733766233766232</v>
      </c>
      <c r="R21" s="75">
        <v>18.320987654320987</v>
      </c>
      <c r="S21" s="76">
        <v>12.891891891891891</v>
      </c>
      <c r="T21" s="76">
        <v>12.758064516129032</v>
      </c>
      <c r="U21" s="76">
        <v>12.527559055118111</v>
      </c>
      <c r="V21" s="75">
        <v>14.939655172413794</v>
      </c>
      <c r="W21" s="76">
        <v>0</v>
      </c>
      <c r="X21" s="76">
        <v>0</v>
      </c>
      <c r="Y21" s="76">
        <v>0</v>
      </c>
      <c r="Z21" s="75">
        <v>0</v>
      </c>
    </row>
    <row r="22" spans="1:26" s="82" customFormat="1" ht="17.100000000000001" customHeight="1" x14ac:dyDescent="0.25">
      <c r="A22" s="69"/>
      <c r="B22" s="69"/>
      <c r="C22" s="69" t="s">
        <v>12</v>
      </c>
      <c r="D22" s="70"/>
      <c r="E22" s="112"/>
      <c r="F22" s="112"/>
      <c r="G22" s="70"/>
      <c r="H22" s="70"/>
      <c r="I22" s="112"/>
      <c r="J22" s="70"/>
      <c r="K22" s="145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</row>
    <row r="23" spans="1:26" s="80" customFormat="1" ht="17.100000000000001" customHeight="1" x14ac:dyDescent="0.25">
      <c r="A23" s="57"/>
      <c r="B23" s="57" t="s">
        <v>277</v>
      </c>
      <c r="C23" s="58"/>
      <c r="D23" s="59"/>
      <c r="E23" s="119">
        <v>69404</v>
      </c>
      <c r="F23" s="119">
        <v>8454</v>
      </c>
      <c r="G23" s="60"/>
      <c r="H23" s="77">
        <v>49</v>
      </c>
      <c r="I23" s="109">
        <v>1243.8775510204082</v>
      </c>
      <c r="J23" s="89">
        <v>53</v>
      </c>
      <c r="K23" s="109">
        <v>1309.5094339622642</v>
      </c>
      <c r="L23" s="84">
        <v>10</v>
      </c>
      <c r="M23" s="84">
        <v>1</v>
      </c>
      <c r="N23" s="63"/>
      <c r="O23" s="78">
        <v>30.739545997610513</v>
      </c>
      <c r="P23" s="78">
        <v>27.12217611802674</v>
      </c>
      <c r="Q23" s="78">
        <v>29.273044692737429</v>
      </c>
      <c r="R23" s="75">
        <v>32.834694671334113</v>
      </c>
      <c r="S23" s="78">
        <v>14.564384533522526</v>
      </c>
      <c r="T23" s="78">
        <v>11.470824053452116</v>
      </c>
      <c r="U23" s="78">
        <v>13.384943181818182</v>
      </c>
      <c r="V23" s="75">
        <v>17.654854189737911</v>
      </c>
      <c r="W23" s="78">
        <v>20.731397459165155</v>
      </c>
      <c r="X23" s="78">
        <v>16.519900497512438</v>
      </c>
      <c r="Y23" s="78">
        <v>21.424603174603174</v>
      </c>
      <c r="Z23" s="75">
        <v>20.429084380610412</v>
      </c>
    </row>
    <row r="24" spans="1:26" s="80" customFormat="1" ht="17.100000000000001" customHeight="1" x14ac:dyDescent="0.25">
      <c r="A24" s="57"/>
      <c r="B24" s="57" t="s">
        <v>276</v>
      </c>
      <c r="C24" s="58"/>
      <c r="D24" s="59"/>
      <c r="E24" s="119">
        <v>76587</v>
      </c>
      <c r="F24" s="119">
        <v>8803</v>
      </c>
      <c r="G24" s="60"/>
      <c r="H24" s="77">
        <v>120</v>
      </c>
      <c r="I24" s="109">
        <v>564.86666666666667</v>
      </c>
      <c r="J24" s="89">
        <v>72</v>
      </c>
      <c r="K24" s="109">
        <v>1063.7083333333333</v>
      </c>
      <c r="L24" s="84">
        <v>1</v>
      </c>
      <c r="M24" s="84">
        <v>7</v>
      </c>
      <c r="N24" s="63"/>
      <c r="O24" s="78">
        <v>21.531719965427829</v>
      </c>
      <c r="P24" s="78">
        <v>18.941459074733096</v>
      </c>
      <c r="Q24" s="78">
        <v>22.552366307876301</v>
      </c>
      <c r="R24" s="75">
        <v>22.824476650563607</v>
      </c>
      <c r="S24" s="78">
        <v>13.284498323445963</v>
      </c>
      <c r="T24" s="78">
        <v>10.807561114269472</v>
      </c>
      <c r="U24" s="78">
        <v>13.913126949844013</v>
      </c>
      <c r="V24" s="75">
        <v>19.392829306313327</v>
      </c>
      <c r="W24" s="78">
        <v>18.724935732647815</v>
      </c>
      <c r="X24" s="78">
        <v>15.176315789473684</v>
      </c>
      <c r="Y24" s="78">
        <v>18.397560975609757</v>
      </c>
      <c r="Z24" s="75">
        <v>19.343589743589742</v>
      </c>
    </row>
    <row r="25" spans="1:26" s="80" customFormat="1" ht="17.100000000000001" customHeight="1" x14ac:dyDescent="0.25">
      <c r="A25" s="57"/>
      <c r="B25" s="57" t="s">
        <v>302</v>
      </c>
      <c r="C25" s="58"/>
      <c r="D25" s="59"/>
      <c r="E25" s="119">
        <v>145991</v>
      </c>
      <c r="F25" s="119">
        <v>17257</v>
      </c>
      <c r="G25" s="64"/>
      <c r="H25" s="79">
        <v>169</v>
      </c>
      <c r="I25" s="109">
        <v>761.73964497041425</v>
      </c>
      <c r="J25" s="89">
        <v>125</v>
      </c>
      <c r="K25" s="109">
        <v>1167.9280000000001</v>
      </c>
      <c r="L25" s="84">
        <v>11</v>
      </c>
      <c r="M25" s="84">
        <v>8</v>
      </c>
      <c r="N25" s="63"/>
      <c r="O25" s="78">
        <v>24.318707810993249</v>
      </c>
      <c r="P25" s="78">
        <v>21.219540377455385</v>
      </c>
      <c r="Q25" s="78">
        <v>24.760468050934954</v>
      </c>
      <c r="R25" s="75">
        <v>25.978431372549018</v>
      </c>
      <c r="S25" s="78">
        <v>13.823327359617682</v>
      </c>
      <c r="T25" s="78">
        <v>11.065937879576609</v>
      </c>
      <c r="U25" s="78">
        <v>13.700128884433624</v>
      </c>
      <c r="V25" s="75">
        <v>18.67490088441598</v>
      </c>
      <c r="W25" s="78">
        <v>19.901063829787233</v>
      </c>
      <c r="X25" s="78">
        <v>15.867007672634271</v>
      </c>
      <c r="Y25" s="78">
        <v>20.066739606126916</v>
      </c>
      <c r="Z25" s="75">
        <v>19.982048574445617</v>
      </c>
    </row>
    <row r="26" spans="1:26" ht="17.100000000000001" customHeight="1" x14ac:dyDescent="0.25">
      <c r="B26" s="28"/>
      <c r="D26" s="29"/>
      <c r="E26" s="113"/>
      <c r="F26" s="113"/>
      <c r="G26" s="29"/>
      <c r="H26" s="29"/>
      <c r="I26" s="113"/>
      <c r="J26" s="29"/>
      <c r="K26" s="146"/>
      <c r="L26" s="29"/>
      <c r="M26" s="29"/>
      <c r="N26" s="29"/>
      <c r="O26" s="29"/>
      <c r="P26" s="29"/>
      <c r="Q26" s="29"/>
      <c r="R26" s="29"/>
      <c r="S26" s="29"/>
      <c r="V26" s="29"/>
      <c r="W26" s="29"/>
      <c r="X26" s="29"/>
      <c r="Y26" s="29"/>
      <c r="Z26" s="29"/>
    </row>
    <row r="27" spans="1:26" x14ac:dyDescent="0.25">
      <c r="A27" s="25" t="str">
        <f>' Sacyl'!A43</f>
        <v>Fecha de corte : 01/01/2020</v>
      </c>
      <c r="B27" s="25"/>
      <c r="C27" s="25"/>
      <c r="D27" s="25"/>
      <c r="E27" s="114"/>
      <c r="F27" s="114"/>
      <c r="G27" s="67"/>
      <c r="H27" s="25"/>
      <c r="I27" s="114"/>
      <c r="J27" s="25"/>
      <c r="K27" s="147"/>
      <c r="L27" s="25"/>
      <c r="M27" s="25"/>
      <c r="N27" s="73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x14ac:dyDescent="0.25">
      <c r="A28" s="73" t="s">
        <v>285</v>
      </c>
      <c r="B28" s="73"/>
      <c r="C28" s="73"/>
      <c r="D28" s="73"/>
      <c r="E28" s="115"/>
      <c r="F28" s="115"/>
      <c r="G28" s="73"/>
      <c r="H28" s="73"/>
      <c r="I28" s="115"/>
      <c r="J28" s="73"/>
      <c r="K28" s="148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spans="1:26" x14ac:dyDescent="0.25">
      <c r="A29" s="73" t="s">
        <v>327</v>
      </c>
      <c r="B29" s="73"/>
      <c r="C29" s="73"/>
      <c r="D29" s="73"/>
      <c r="E29" s="115"/>
      <c r="F29" s="115"/>
      <c r="G29" s="73"/>
      <c r="H29" s="73"/>
      <c r="I29" s="115"/>
      <c r="J29" s="73"/>
      <c r="K29" s="148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73" t="s">
        <v>286</v>
      </c>
      <c r="B30" s="73"/>
      <c r="C30" s="73"/>
      <c r="D30" s="73"/>
      <c r="E30" s="115"/>
      <c r="F30" s="115"/>
      <c r="G30" s="73"/>
      <c r="H30" s="73"/>
      <c r="I30" s="115"/>
      <c r="J30" s="73"/>
      <c r="K30" s="148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spans="1:26" x14ac:dyDescent="0.25">
      <c r="A31" s="73" t="s">
        <v>326</v>
      </c>
      <c r="B31" s="73"/>
      <c r="C31" s="73"/>
      <c r="D31" s="73"/>
      <c r="E31" s="115"/>
      <c r="F31" s="115"/>
      <c r="G31" s="73"/>
      <c r="H31" s="73"/>
      <c r="I31" s="115"/>
      <c r="J31" s="73"/>
      <c r="K31" s="148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spans="1:26" x14ac:dyDescent="0.25">
      <c r="A32" s="73" t="s">
        <v>325</v>
      </c>
      <c r="B32" s="73"/>
      <c r="C32" s="73"/>
      <c r="D32" s="73"/>
      <c r="E32" s="115"/>
      <c r="F32" s="115"/>
      <c r="G32" s="73"/>
      <c r="H32" s="73"/>
      <c r="I32" s="115"/>
      <c r="J32" s="73"/>
      <c r="K32" s="148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spans="1:26" s="90" customFormat="1" ht="15" customHeight="1" x14ac:dyDescent="0.25">
      <c r="A33" s="171" t="s">
        <v>330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72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</row>
    <row r="34" spans="1:26" ht="15" customHeight="1" x14ac:dyDescent="0.25">
      <c r="A34" s="171" t="s">
        <v>308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72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</row>
    <row r="35" spans="1:26" x14ac:dyDescent="0.25">
      <c r="A35" s="97" t="s">
        <v>309</v>
      </c>
      <c r="G35" s="3"/>
      <c r="K35" s="149"/>
    </row>
    <row r="36" spans="1:26" x14ac:dyDescent="0.25">
      <c r="A36" s="97" t="s">
        <v>306</v>
      </c>
      <c r="G36" s="3"/>
      <c r="K36" s="149"/>
    </row>
    <row r="37" spans="1:26" x14ac:dyDescent="0.25">
      <c r="K37" s="149"/>
    </row>
    <row r="38" spans="1:26" x14ac:dyDescent="0.25">
      <c r="K38" s="149"/>
    </row>
    <row r="39" spans="1:26" x14ac:dyDescent="0.25">
      <c r="K39" s="149"/>
    </row>
    <row r="40" spans="1:26" x14ac:dyDescent="0.25">
      <c r="K40" s="149"/>
    </row>
  </sheetData>
  <mergeCells count="11">
    <mergeCell ref="A33:Z33"/>
    <mergeCell ref="A34:Z34"/>
    <mergeCell ref="W4:Z4"/>
    <mergeCell ref="A3:F3"/>
    <mergeCell ref="H3:M3"/>
    <mergeCell ref="O3:Z3"/>
    <mergeCell ref="H4:I4"/>
    <mergeCell ref="J4:K4"/>
    <mergeCell ref="L4:M4"/>
    <mergeCell ref="O4:R4"/>
    <mergeCell ref="S4:V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5" orientation="landscape" r:id="rId1"/>
  <headerFooter>
    <oddHeader>&amp;L&amp;G</oddHeader>
    <oddFooter>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"/>
  <sheetViews>
    <sheetView showGridLines="0" zoomScale="80" zoomScaleNormal="80" workbookViewId="0">
      <selection activeCell="L35" sqref="L35"/>
    </sheetView>
  </sheetViews>
  <sheetFormatPr baseColWidth="10" defaultRowHeight="15" x14ac:dyDescent="0.25"/>
  <cols>
    <col min="1" max="1" width="10.7109375" customWidth="1"/>
    <col min="2" max="2" width="7.7109375" customWidth="1"/>
    <col min="3" max="3" width="60.7109375" customWidth="1"/>
    <col min="4" max="4" width="10.7109375" customWidth="1"/>
    <col min="5" max="6" width="10.7109375" style="110" customWidth="1"/>
    <col min="7" max="7" width="5.7109375" customWidth="1"/>
    <col min="8" max="8" width="10.7109375" customWidth="1"/>
    <col min="9" max="9" width="11.7109375" style="110" customWidth="1"/>
    <col min="10" max="10" width="9.28515625" customWidth="1"/>
    <col min="11" max="11" width="11.7109375" style="110" customWidth="1"/>
    <col min="12" max="13" width="9.28515625" customWidth="1"/>
    <col min="14" max="14" width="5.7109375" customWidth="1"/>
    <col min="15" max="26" width="9.7109375" customWidth="1"/>
    <col min="27" max="27" width="7.7109375" customWidth="1"/>
    <col min="28" max="28" width="11.42578125" customWidth="1"/>
  </cols>
  <sheetData>
    <row r="1" spans="1:27" ht="21" x14ac:dyDescent="0.35">
      <c r="A1" s="48" t="s">
        <v>321</v>
      </c>
      <c r="C1" s="27"/>
      <c r="G1" s="3"/>
    </row>
    <row r="2" spans="1:27" ht="15" customHeight="1" x14ac:dyDescent="0.25">
      <c r="A2" s="1"/>
      <c r="C2" s="1"/>
      <c r="D2" s="1"/>
      <c r="E2" s="116"/>
      <c r="F2" s="116"/>
      <c r="G2" s="13"/>
      <c r="H2" s="5"/>
      <c r="I2" s="111"/>
      <c r="J2" s="5"/>
    </row>
    <row r="3" spans="1:27" s="124" customFormat="1" ht="15" customHeight="1" x14ac:dyDescent="0.25">
      <c r="A3" s="174" t="s">
        <v>17</v>
      </c>
      <c r="B3" s="174"/>
      <c r="C3" s="174"/>
      <c r="D3" s="174"/>
      <c r="E3" s="175"/>
      <c r="F3" s="175"/>
      <c r="G3" s="123"/>
      <c r="H3" s="176" t="s">
        <v>19</v>
      </c>
      <c r="I3" s="177"/>
      <c r="J3" s="176"/>
      <c r="K3" s="177"/>
      <c r="L3" s="176"/>
      <c r="M3" s="176"/>
      <c r="O3" s="178" t="s">
        <v>340</v>
      </c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</row>
    <row r="4" spans="1:27" ht="33" customHeight="1" x14ac:dyDescent="0.25">
      <c r="A4" s="103"/>
      <c r="B4" s="103"/>
      <c r="C4" s="103"/>
      <c r="D4" s="103"/>
      <c r="E4" s="117"/>
      <c r="F4" s="117"/>
      <c r="G4" s="104"/>
      <c r="H4" s="179" t="s">
        <v>279</v>
      </c>
      <c r="I4" s="180"/>
      <c r="J4" s="181" t="s">
        <v>280</v>
      </c>
      <c r="K4" s="182"/>
      <c r="L4" s="183" t="s">
        <v>18</v>
      </c>
      <c r="M4" s="183"/>
      <c r="N4" s="105"/>
      <c r="O4" s="173" t="s">
        <v>279</v>
      </c>
      <c r="P4" s="173"/>
      <c r="Q4" s="173"/>
      <c r="R4" s="173"/>
      <c r="S4" s="184" t="s">
        <v>280</v>
      </c>
      <c r="T4" s="173"/>
      <c r="U4" s="173"/>
      <c r="V4" s="185"/>
      <c r="W4" s="173" t="s">
        <v>18</v>
      </c>
      <c r="X4" s="173"/>
      <c r="Y4" s="173"/>
      <c r="Z4" s="173"/>
    </row>
    <row r="5" spans="1:27" s="34" customFormat="1" ht="129.94999999999999" customHeight="1" x14ac:dyDescent="0.25">
      <c r="A5" s="98" t="s">
        <v>281</v>
      </c>
      <c r="B5" s="98" t="s">
        <v>336</v>
      </c>
      <c r="C5" s="99" t="s">
        <v>335</v>
      </c>
      <c r="D5" s="98" t="s">
        <v>310</v>
      </c>
      <c r="E5" s="118" t="s">
        <v>293</v>
      </c>
      <c r="F5" s="118" t="s">
        <v>316</v>
      </c>
      <c r="G5" s="100"/>
      <c r="H5" s="101" t="s">
        <v>289</v>
      </c>
      <c r="I5" s="125" t="s">
        <v>317</v>
      </c>
      <c r="J5" s="126" t="s">
        <v>290</v>
      </c>
      <c r="K5" s="144" t="s">
        <v>318</v>
      </c>
      <c r="L5" s="126" t="s">
        <v>304</v>
      </c>
      <c r="M5" s="98" t="s">
        <v>305</v>
      </c>
      <c r="N5" s="27"/>
      <c r="O5" s="102" t="s">
        <v>297</v>
      </c>
      <c r="P5" s="102" t="s">
        <v>298</v>
      </c>
      <c r="Q5" s="102" t="s">
        <v>299</v>
      </c>
      <c r="R5" s="102" t="s">
        <v>341</v>
      </c>
      <c r="S5" s="127" t="s">
        <v>297</v>
      </c>
      <c r="T5" s="102" t="s">
        <v>298</v>
      </c>
      <c r="U5" s="102" t="s">
        <v>299</v>
      </c>
      <c r="V5" s="102" t="s">
        <v>341</v>
      </c>
      <c r="W5" s="127" t="s">
        <v>297</v>
      </c>
      <c r="X5" s="102" t="s">
        <v>298</v>
      </c>
      <c r="Y5" s="102" t="s">
        <v>299</v>
      </c>
      <c r="Z5" s="102" t="s">
        <v>341</v>
      </c>
    </row>
    <row r="6" spans="1:27" s="80" customFormat="1" ht="17.100000000000001" customHeight="1" x14ac:dyDescent="0.25">
      <c r="A6" s="57">
        <v>170801</v>
      </c>
      <c r="B6" s="57" t="s">
        <v>276</v>
      </c>
      <c r="C6" s="58" t="s">
        <v>199</v>
      </c>
      <c r="D6" s="74">
        <v>15</v>
      </c>
      <c r="E6" s="120">
        <v>3395</v>
      </c>
      <c r="F6" s="120">
        <v>370</v>
      </c>
      <c r="G6" s="59"/>
      <c r="H6" s="74">
        <v>5</v>
      </c>
      <c r="I6" s="109">
        <v>605</v>
      </c>
      <c r="J6" s="74">
        <v>5</v>
      </c>
      <c r="K6" s="109">
        <v>679</v>
      </c>
      <c r="L6" s="74">
        <v>0</v>
      </c>
      <c r="M6" s="74">
        <v>1</v>
      </c>
      <c r="N6" s="59"/>
      <c r="O6" s="76">
        <v>23.565573770491802</v>
      </c>
      <c r="P6" s="76">
        <v>20.112500000000001</v>
      </c>
      <c r="Q6" s="76">
        <v>24.454545454545453</v>
      </c>
      <c r="R6" s="75">
        <v>25.699530516431924</v>
      </c>
      <c r="S6" s="76">
        <v>11.966101694915254</v>
      </c>
      <c r="T6" s="76">
        <v>7.8247011952191237</v>
      </c>
      <c r="U6" s="76">
        <v>11.965779467680608</v>
      </c>
      <c r="V6" s="75">
        <v>14.40990990990991</v>
      </c>
      <c r="W6" s="76">
        <v>9.42</v>
      </c>
      <c r="X6" s="76">
        <v>5.7833333333333332</v>
      </c>
      <c r="Y6" s="76">
        <v>11.348837209302326</v>
      </c>
      <c r="Z6" s="75">
        <v>11.408163265306122</v>
      </c>
      <c r="AA6" s="59"/>
    </row>
    <row r="7" spans="1:27" s="80" customFormat="1" ht="17.100000000000001" customHeight="1" x14ac:dyDescent="0.25">
      <c r="A7" s="57">
        <v>170802</v>
      </c>
      <c r="B7" s="57" t="s">
        <v>276</v>
      </c>
      <c r="C7" s="58" t="s">
        <v>200</v>
      </c>
      <c r="D7" s="74">
        <v>32</v>
      </c>
      <c r="E7" s="120">
        <v>6731</v>
      </c>
      <c r="F7" s="120">
        <v>732</v>
      </c>
      <c r="G7" s="59"/>
      <c r="H7" s="74">
        <v>10</v>
      </c>
      <c r="I7" s="109">
        <v>599.9</v>
      </c>
      <c r="J7" s="74">
        <v>9</v>
      </c>
      <c r="K7" s="109">
        <v>747.88888888888891</v>
      </c>
      <c r="L7" s="74">
        <v>1</v>
      </c>
      <c r="M7" s="74">
        <v>0</v>
      </c>
      <c r="N7" s="59"/>
      <c r="O7" s="76">
        <v>28.446389496717725</v>
      </c>
      <c r="P7" s="76">
        <v>22.386694386694387</v>
      </c>
      <c r="Q7" s="76">
        <v>23.466796875</v>
      </c>
      <c r="R7" s="75">
        <v>24.410256410256409</v>
      </c>
      <c r="S7" s="76">
        <v>13.429844097995545</v>
      </c>
      <c r="T7" s="76">
        <v>9.3159203980099505</v>
      </c>
      <c r="U7" s="76">
        <v>13.122171945701357</v>
      </c>
      <c r="V7" s="75">
        <v>16.86780383795309</v>
      </c>
      <c r="W7" s="76">
        <v>23.056603773584907</v>
      </c>
      <c r="X7" s="76">
        <v>18.238095238095237</v>
      </c>
      <c r="Y7" s="76">
        <v>22.26923076923077</v>
      </c>
      <c r="Z7" s="75">
        <v>17.527272727272727</v>
      </c>
      <c r="AA7" s="59"/>
    </row>
    <row r="8" spans="1:27" s="80" customFormat="1" ht="17.100000000000001" customHeight="1" x14ac:dyDescent="0.25">
      <c r="A8" s="57">
        <v>170803</v>
      </c>
      <c r="B8" s="57" t="s">
        <v>276</v>
      </c>
      <c r="C8" s="58" t="s">
        <v>201</v>
      </c>
      <c r="D8" s="74">
        <v>34</v>
      </c>
      <c r="E8" s="120">
        <v>2729</v>
      </c>
      <c r="F8" s="120">
        <v>260</v>
      </c>
      <c r="G8" s="59"/>
      <c r="H8" s="74">
        <v>9</v>
      </c>
      <c r="I8" s="109">
        <v>274.33333333333331</v>
      </c>
      <c r="J8" s="74">
        <v>5</v>
      </c>
      <c r="K8" s="109">
        <v>545.79999999999995</v>
      </c>
      <c r="L8" s="74">
        <v>0</v>
      </c>
      <c r="M8" s="74">
        <v>1</v>
      </c>
      <c r="N8" s="59"/>
      <c r="O8" s="76">
        <v>16.511811023622048</v>
      </c>
      <c r="P8" s="76">
        <v>13.346341463414634</v>
      </c>
      <c r="Q8" s="76">
        <v>18.079772079772081</v>
      </c>
      <c r="R8" s="75">
        <v>20.187999999999999</v>
      </c>
      <c r="S8" s="76">
        <v>11.08235294117647</v>
      </c>
      <c r="T8" s="76">
        <v>6.566801619433198</v>
      </c>
      <c r="U8" s="76">
        <v>9.8438538205980066</v>
      </c>
      <c r="V8" s="75">
        <v>14.198581560283689</v>
      </c>
      <c r="W8" s="76">
        <v>13.928571428571429</v>
      </c>
      <c r="X8" s="76">
        <v>7.7619047619047619</v>
      </c>
      <c r="Y8" s="76">
        <v>9.85</v>
      </c>
      <c r="Z8" s="75">
        <v>6.0625</v>
      </c>
      <c r="AA8" s="59"/>
    </row>
    <row r="9" spans="1:27" s="80" customFormat="1" ht="17.100000000000001" customHeight="1" x14ac:dyDescent="0.25">
      <c r="A9" s="57">
        <v>170804</v>
      </c>
      <c r="B9" s="57" t="s">
        <v>276</v>
      </c>
      <c r="C9" s="58" t="s">
        <v>202</v>
      </c>
      <c r="D9" s="74">
        <v>33</v>
      </c>
      <c r="E9" s="120">
        <v>1386</v>
      </c>
      <c r="F9" s="120">
        <v>74</v>
      </c>
      <c r="G9" s="59"/>
      <c r="H9" s="74">
        <v>6</v>
      </c>
      <c r="I9" s="109">
        <v>218.66666666666666</v>
      </c>
      <c r="J9" s="74">
        <v>4</v>
      </c>
      <c r="K9" s="109">
        <v>346.5</v>
      </c>
      <c r="L9" s="74">
        <v>0</v>
      </c>
      <c r="M9" s="74">
        <v>1</v>
      </c>
      <c r="N9" s="59"/>
      <c r="O9" s="76">
        <v>14.574468085106384</v>
      </c>
      <c r="P9" s="76">
        <v>13.1484375</v>
      </c>
      <c r="Q9" s="76">
        <v>17.087301587301589</v>
      </c>
      <c r="R9" s="75">
        <v>15.660194174757281</v>
      </c>
      <c r="S9" s="76">
        <v>8.7644444444444449</v>
      </c>
      <c r="T9" s="76">
        <v>6.0361990950226243</v>
      </c>
      <c r="U9" s="76">
        <v>10.856573705179283</v>
      </c>
      <c r="V9" s="75">
        <v>12.669642857142858</v>
      </c>
      <c r="W9" s="76">
        <v>2.625</v>
      </c>
      <c r="X9" s="76">
        <v>2</v>
      </c>
      <c r="Y9" s="76">
        <v>2.1428571428571428</v>
      </c>
      <c r="Z9" s="75">
        <v>2.8</v>
      </c>
      <c r="AA9" s="59"/>
    </row>
    <row r="10" spans="1:27" s="81" customFormat="1" ht="17.100000000000001" customHeight="1" x14ac:dyDescent="0.25">
      <c r="A10" s="57">
        <v>170805</v>
      </c>
      <c r="B10" s="57" t="s">
        <v>276</v>
      </c>
      <c r="C10" s="58" t="s">
        <v>203</v>
      </c>
      <c r="D10" s="74">
        <v>35</v>
      </c>
      <c r="E10" s="120">
        <v>5479</v>
      </c>
      <c r="F10" s="120">
        <v>552</v>
      </c>
      <c r="G10" s="59"/>
      <c r="H10" s="74">
        <v>9</v>
      </c>
      <c r="I10" s="109">
        <v>547.44444444444446</v>
      </c>
      <c r="J10" s="74">
        <v>7</v>
      </c>
      <c r="K10" s="109">
        <v>782.71428571428567</v>
      </c>
      <c r="L10" s="74">
        <v>0</v>
      </c>
      <c r="M10" s="74">
        <v>1</v>
      </c>
      <c r="N10" s="59"/>
      <c r="O10" s="76">
        <v>25.423162583518931</v>
      </c>
      <c r="P10" s="76">
        <v>22.145496535796767</v>
      </c>
      <c r="Q10" s="76">
        <v>27.1640625</v>
      </c>
      <c r="R10" s="75">
        <v>23.554987212276213</v>
      </c>
      <c r="S10" s="76">
        <v>10.58311345646438</v>
      </c>
      <c r="T10" s="76">
        <v>7.6540880503144653</v>
      </c>
      <c r="U10" s="76">
        <v>9.9843342036553526</v>
      </c>
      <c r="V10" s="75">
        <v>14.651351351351352</v>
      </c>
      <c r="W10" s="76">
        <v>15.482758620689655</v>
      </c>
      <c r="X10" s="76">
        <v>12.555555555555555</v>
      </c>
      <c r="Y10" s="76">
        <v>16.794871794871796</v>
      </c>
      <c r="Z10" s="75">
        <v>21.61904761904762</v>
      </c>
      <c r="AA10" s="59"/>
    </row>
    <row r="11" spans="1:27" s="80" customFormat="1" ht="17.100000000000001" customHeight="1" x14ac:dyDescent="0.25">
      <c r="A11" s="57">
        <v>170806</v>
      </c>
      <c r="B11" s="57" t="s">
        <v>276</v>
      </c>
      <c r="C11" s="58" t="s">
        <v>204</v>
      </c>
      <c r="D11" s="74">
        <v>37</v>
      </c>
      <c r="E11" s="120">
        <v>4066</v>
      </c>
      <c r="F11" s="120">
        <v>303</v>
      </c>
      <c r="G11" s="59"/>
      <c r="H11" s="74">
        <v>11</v>
      </c>
      <c r="I11" s="109">
        <v>342.09090909090907</v>
      </c>
      <c r="J11" s="74">
        <v>8</v>
      </c>
      <c r="K11" s="109">
        <v>508.25</v>
      </c>
      <c r="L11" s="74">
        <v>0</v>
      </c>
      <c r="M11" s="74">
        <v>1</v>
      </c>
      <c r="N11" s="59"/>
      <c r="O11" s="76">
        <v>18.579892280071814</v>
      </c>
      <c r="P11" s="76">
        <v>14.904362416107382</v>
      </c>
      <c r="Q11" s="76">
        <v>23.94736842105263</v>
      </c>
      <c r="R11" s="75">
        <v>21.28125</v>
      </c>
      <c r="S11" s="76">
        <v>10.008333333333333</v>
      </c>
      <c r="T11" s="76">
        <v>7.4985337243401755</v>
      </c>
      <c r="U11" s="76">
        <v>12.915915915915916</v>
      </c>
      <c r="V11" s="75">
        <v>16.050595238095237</v>
      </c>
      <c r="W11" s="76">
        <v>24.875</v>
      </c>
      <c r="X11" s="76">
        <v>16.04</v>
      </c>
      <c r="Y11" s="76">
        <v>19.899999999999999</v>
      </c>
      <c r="Z11" s="75">
        <v>20.272727272727273</v>
      </c>
      <c r="AA11" s="59"/>
    </row>
    <row r="12" spans="1:27" s="80" customFormat="1" ht="17.100000000000001" customHeight="1" x14ac:dyDescent="0.25">
      <c r="A12" s="57">
        <v>170807</v>
      </c>
      <c r="B12" s="57" t="s">
        <v>276</v>
      </c>
      <c r="C12" s="58" t="s">
        <v>205</v>
      </c>
      <c r="D12" s="74">
        <v>21</v>
      </c>
      <c r="E12" s="120">
        <v>1088</v>
      </c>
      <c r="F12" s="120">
        <v>35</v>
      </c>
      <c r="G12" s="59"/>
      <c r="H12" s="74">
        <v>5</v>
      </c>
      <c r="I12" s="109">
        <v>210.6</v>
      </c>
      <c r="J12" s="74">
        <v>4</v>
      </c>
      <c r="K12" s="109">
        <v>272</v>
      </c>
      <c r="L12" s="74">
        <v>0</v>
      </c>
      <c r="M12" s="74">
        <v>1</v>
      </c>
      <c r="N12" s="59"/>
      <c r="O12" s="76">
        <v>11.514056224899598</v>
      </c>
      <c r="P12" s="76">
        <v>12.928301886792452</v>
      </c>
      <c r="Q12" s="76">
        <v>14.669421487603305</v>
      </c>
      <c r="R12" s="75">
        <v>14.065217391304348</v>
      </c>
      <c r="S12" s="76">
        <v>8.4111675126903549</v>
      </c>
      <c r="T12" s="76">
        <v>6.297752808988764</v>
      </c>
      <c r="U12" s="76">
        <v>9.2746781115879831</v>
      </c>
      <c r="V12" s="75">
        <v>12.472636815920398</v>
      </c>
      <c r="W12" s="76">
        <v>6.2857142857142856</v>
      </c>
      <c r="X12" s="76">
        <v>3.5714285714285716</v>
      </c>
      <c r="Y12" s="76">
        <v>3.8888888888888888</v>
      </c>
      <c r="Z12" s="75">
        <v>2.8888888888888888</v>
      </c>
      <c r="AA12" s="59"/>
    </row>
    <row r="13" spans="1:27" s="80" customFormat="1" ht="17.100000000000001" customHeight="1" x14ac:dyDescent="0.25">
      <c r="A13" s="57">
        <v>170808</v>
      </c>
      <c r="B13" s="57" t="s">
        <v>276</v>
      </c>
      <c r="C13" s="58" t="s">
        <v>206</v>
      </c>
      <c r="D13" s="74">
        <v>11</v>
      </c>
      <c r="E13" s="120">
        <v>4222</v>
      </c>
      <c r="F13" s="120">
        <v>443</v>
      </c>
      <c r="G13" s="59"/>
      <c r="H13" s="74">
        <v>5</v>
      </c>
      <c r="I13" s="109">
        <v>755.8</v>
      </c>
      <c r="J13" s="74">
        <v>5</v>
      </c>
      <c r="K13" s="109">
        <v>844.4</v>
      </c>
      <c r="L13" s="74">
        <v>0</v>
      </c>
      <c r="M13" s="74">
        <v>1</v>
      </c>
      <c r="N13" s="59"/>
      <c r="O13" s="76">
        <v>28.605263157894736</v>
      </c>
      <c r="P13" s="76">
        <v>23.611650485436893</v>
      </c>
      <c r="Q13" s="76">
        <v>26.458333333333332</v>
      </c>
      <c r="R13" s="75">
        <v>29.2</v>
      </c>
      <c r="S13" s="76">
        <v>13.08300395256917</v>
      </c>
      <c r="T13" s="76">
        <v>9.9668049792531122</v>
      </c>
      <c r="U13" s="76">
        <v>13.541463414634146</v>
      </c>
      <c r="V13" s="75">
        <v>18.946721311475411</v>
      </c>
      <c r="W13" s="76">
        <v>11.254901960784315</v>
      </c>
      <c r="X13" s="76">
        <v>8.4</v>
      </c>
      <c r="Y13" s="76">
        <v>11.279069767441861</v>
      </c>
      <c r="Z13" s="75">
        <v>12</v>
      </c>
      <c r="AA13" s="59"/>
    </row>
    <row r="14" spans="1:27" s="80" customFormat="1" ht="17.100000000000001" customHeight="1" x14ac:dyDescent="0.25">
      <c r="A14" s="57">
        <v>170809</v>
      </c>
      <c r="B14" s="57" t="s">
        <v>276</v>
      </c>
      <c r="C14" s="58" t="s">
        <v>207</v>
      </c>
      <c r="D14" s="74">
        <v>6</v>
      </c>
      <c r="E14" s="120">
        <v>3366</v>
      </c>
      <c r="F14" s="120">
        <v>227</v>
      </c>
      <c r="G14" s="59"/>
      <c r="H14" s="74">
        <v>7</v>
      </c>
      <c r="I14" s="109">
        <v>448.42857142857144</v>
      </c>
      <c r="J14" s="74">
        <v>6</v>
      </c>
      <c r="K14" s="109">
        <v>561</v>
      </c>
      <c r="L14" s="74">
        <v>0</v>
      </c>
      <c r="M14" s="74">
        <v>1</v>
      </c>
      <c r="N14" s="59"/>
      <c r="O14" s="76">
        <v>24.647696476964768</v>
      </c>
      <c r="P14" s="76">
        <v>23.380053908355794</v>
      </c>
      <c r="Q14" s="76">
        <v>25.985994397759104</v>
      </c>
      <c r="R14" s="75">
        <v>25.703583061889251</v>
      </c>
      <c r="S14" s="76">
        <v>18.710280373831775</v>
      </c>
      <c r="T14" s="76">
        <v>16.394822006472491</v>
      </c>
      <c r="U14" s="76">
        <v>18.805653710247348</v>
      </c>
      <c r="V14" s="75">
        <v>21.794871794871796</v>
      </c>
      <c r="W14" s="76">
        <v>13.5</v>
      </c>
      <c r="X14" s="76">
        <v>7.8636363636363633</v>
      </c>
      <c r="Y14" s="76">
        <v>9.6999999999999993</v>
      </c>
      <c r="Z14" s="75">
        <v>0</v>
      </c>
      <c r="AA14" s="59"/>
    </row>
    <row r="15" spans="1:27" s="80" customFormat="1" ht="17.100000000000001" customHeight="1" x14ac:dyDescent="0.25">
      <c r="A15" s="57">
        <v>170810</v>
      </c>
      <c r="B15" s="57" t="s">
        <v>276</v>
      </c>
      <c r="C15" s="58" t="s">
        <v>208</v>
      </c>
      <c r="D15" s="74">
        <v>19</v>
      </c>
      <c r="E15" s="120">
        <v>3842</v>
      </c>
      <c r="F15" s="120">
        <v>298</v>
      </c>
      <c r="G15" s="59"/>
      <c r="H15" s="74">
        <v>7</v>
      </c>
      <c r="I15" s="109">
        <v>506.28571428571428</v>
      </c>
      <c r="J15" s="74">
        <v>6</v>
      </c>
      <c r="K15" s="109">
        <v>640.33333333333337</v>
      </c>
      <c r="L15" s="74">
        <v>0</v>
      </c>
      <c r="M15" s="74">
        <v>1</v>
      </c>
      <c r="N15" s="59"/>
      <c r="O15" s="76">
        <v>22.048780487804876</v>
      </c>
      <c r="P15" s="76">
        <v>21.052816901408452</v>
      </c>
      <c r="Q15" s="76">
        <v>24.08</v>
      </c>
      <c r="R15" s="75">
        <v>24.97</v>
      </c>
      <c r="S15" s="76">
        <v>11.044280442804428</v>
      </c>
      <c r="T15" s="76">
        <v>7.5463414634146337</v>
      </c>
      <c r="U15" s="76">
        <v>10.658273381294965</v>
      </c>
      <c r="V15" s="75">
        <v>13.444000000000001</v>
      </c>
      <c r="W15" s="76">
        <v>26.8</v>
      </c>
      <c r="X15" s="76">
        <v>15.594594594594595</v>
      </c>
      <c r="Y15" s="76">
        <v>20.264705882352942</v>
      </c>
      <c r="Z15" s="75">
        <v>25.4</v>
      </c>
      <c r="AA15" s="59"/>
    </row>
    <row r="16" spans="1:27" s="80" customFormat="1" ht="17.100000000000001" customHeight="1" x14ac:dyDescent="0.25">
      <c r="A16" s="57">
        <v>170811</v>
      </c>
      <c r="B16" s="57" t="s">
        <v>276</v>
      </c>
      <c r="C16" s="58" t="s">
        <v>209</v>
      </c>
      <c r="D16" s="74">
        <v>89</v>
      </c>
      <c r="E16" s="120">
        <v>7282</v>
      </c>
      <c r="F16" s="120">
        <v>898</v>
      </c>
      <c r="G16" s="59"/>
      <c r="H16" s="74">
        <v>15</v>
      </c>
      <c r="I16" s="109">
        <v>425.6</v>
      </c>
      <c r="J16" s="74">
        <v>9</v>
      </c>
      <c r="K16" s="109">
        <v>809.11111111111109</v>
      </c>
      <c r="L16" s="74">
        <v>0</v>
      </c>
      <c r="M16" s="74">
        <v>1</v>
      </c>
      <c r="N16" s="59"/>
      <c r="O16" s="76">
        <v>22.308900523560208</v>
      </c>
      <c r="P16" s="76">
        <v>20.529032258064515</v>
      </c>
      <c r="Q16" s="76">
        <v>26.213946117274169</v>
      </c>
      <c r="R16" s="75">
        <v>24.483433734939759</v>
      </c>
      <c r="S16" s="76">
        <v>10.121412803532008</v>
      </c>
      <c r="T16" s="76">
        <v>8.4520884520884518</v>
      </c>
      <c r="U16" s="76">
        <v>15.743639921722114</v>
      </c>
      <c r="V16" s="75">
        <v>17.09375</v>
      </c>
      <c r="W16" s="76">
        <v>9.8571428571428577</v>
      </c>
      <c r="X16" s="76">
        <v>14.42</v>
      </c>
      <c r="Y16" s="76">
        <v>11.333333333333334</v>
      </c>
      <c r="Z16" s="75">
        <v>10.75</v>
      </c>
      <c r="AA16" s="59"/>
    </row>
    <row r="17" spans="1:29" s="80" customFormat="1" ht="17.100000000000001" customHeight="1" x14ac:dyDescent="0.25">
      <c r="A17" s="57">
        <v>170812</v>
      </c>
      <c r="B17" s="57" t="s">
        <v>276</v>
      </c>
      <c r="C17" s="58" t="s">
        <v>210</v>
      </c>
      <c r="D17" s="74">
        <v>19</v>
      </c>
      <c r="E17" s="120">
        <v>914</v>
      </c>
      <c r="F17" s="120">
        <v>102</v>
      </c>
      <c r="G17" s="59"/>
      <c r="H17" s="74">
        <v>5</v>
      </c>
      <c r="I17" s="109">
        <v>162.4</v>
      </c>
      <c r="J17" s="74">
        <v>3</v>
      </c>
      <c r="K17" s="109">
        <v>304.66666666666669</v>
      </c>
      <c r="L17" s="74">
        <v>0</v>
      </c>
      <c r="M17" s="74">
        <v>1</v>
      </c>
      <c r="N17" s="59"/>
      <c r="O17" s="76">
        <v>9.9387755102040813</v>
      </c>
      <c r="P17" s="76">
        <v>8.3426294820717128</v>
      </c>
      <c r="Q17" s="76">
        <v>10.963265306122448</v>
      </c>
      <c r="R17" s="75">
        <v>10.023041474654377</v>
      </c>
      <c r="S17" s="76">
        <v>9.1224489795918373</v>
      </c>
      <c r="T17" s="76">
        <v>7.1192052980132452</v>
      </c>
      <c r="U17" s="76">
        <v>10.455172413793104</v>
      </c>
      <c r="V17" s="75">
        <v>11.444444444444445</v>
      </c>
      <c r="W17" s="76">
        <v>14.666666666666666</v>
      </c>
      <c r="X17" s="76">
        <v>4.6363636363636367</v>
      </c>
      <c r="Y17" s="76">
        <v>9</v>
      </c>
      <c r="Z17" s="75">
        <v>10.9</v>
      </c>
      <c r="AA17" s="59"/>
    </row>
    <row r="18" spans="1:29" s="80" customFormat="1" ht="17.100000000000001" customHeight="1" x14ac:dyDescent="0.25">
      <c r="A18" s="57">
        <v>170813</v>
      </c>
      <c r="B18" s="57" t="s">
        <v>277</v>
      </c>
      <c r="C18" s="58" t="s">
        <v>211</v>
      </c>
      <c r="D18" s="74">
        <v>2</v>
      </c>
      <c r="E18" s="120">
        <v>23592</v>
      </c>
      <c r="F18" s="120">
        <v>2848</v>
      </c>
      <c r="G18" s="59"/>
      <c r="H18" s="74">
        <v>14</v>
      </c>
      <c r="I18" s="109">
        <v>1481.7142857142858</v>
      </c>
      <c r="J18" s="74">
        <v>17</v>
      </c>
      <c r="K18" s="109">
        <v>1387.7647058823529</v>
      </c>
      <c r="L18" s="74">
        <v>2</v>
      </c>
      <c r="M18" s="74">
        <v>1</v>
      </c>
      <c r="N18" s="59"/>
      <c r="O18" s="76">
        <v>40.053680981595093</v>
      </c>
      <c r="P18" s="76">
        <v>30.532697547683924</v>
      </c>
      <c r="Q18" s="76">
        <v>42.774557165861516</v>
      </c>
      <c r="R18" s="75">
        <v>45.50900163666121</v>
      </c>
      <c r="S18" s="76">
        <v>14.380487804878049</v>
      </c>
      <c r="T18" s="76">
        <v>9.6718266253869967</v>
      </c>
      <c r="U18" s="76">
        <v>14.282142857142857</v>
      </c>
      <c r="V18" s="75">
        <v>20.842458100558659</v>
      </c>
      <c r="W18" s="76">
        <v>20.074999999999999</v>
      </c>
      <c r="X18" s="76">
        <v>14.374233128834355</v>
      </c>
      <c r="Y18" s="76">
        <v>21.394736842105264</v>
      </c>
      <c r="Z18" s="75">
        <v>21.34013605442177</v>
      </c>
      <c r="AA18" s="59"/>
    </row>
    <row r="19" spans="1:29" s="80" customFormat="1" ht="17.100000000000001" customHeight="1" x14ac:dyDescent="0.25">
      <c r="A19" s="57">
        <v>170814</v>
      </c>
      <c r="B19" s="57" t="s">
        <v>277</v>
      </c>
      <c r="C19" s="58" t="s">
        <v>212</v>
      </c>
      <c r="D19" s="74">
        <v>2</v>
      </c>
      <c r="E19" s="120">
        <v>19178</v>
      </c>
      <c r="F19" s="120">
        <v>2436</v>
      </c>
      <c r="G19" s="59"/>
      <c r="H19" s="74">
        <v>12</v>
      </c>
      <c r="I19" s="109">
        <v>1395.1666666666667</v>
      </c>
      <c r="J19" s="74">
        <v>14</v>
      </c>
      <c r="K19" s="109">
        <v>1369.8571428571429</v>
      </c>
      <c r="L19" s="74">
        <v>2</v>
      </c>
      <c r="M19" s="74">
        <v>0</v>
      </c>
      <c r="N19" s="59"/>
      <c r="O19" s="76">
        <v>34.336221837088388</v>
      </c>
      <c r="P19" s="76">
        <v>28.001992031872511</v>
      </c>
      <c r="Q19" s="76">
        <v>34.377747252747255</v>
      </c>
      <c r="R19" s="75">
        <v>40.718120805369125</v>
      </c>
      <c r="S19" s="76">
        <v>13.421875</v>
      </c>
      <c r="T19" s="76">
        <v>10.733624454148472</v>
      </c>
      <c r="U19" s="76">
        <v>13.640746500777604</v>
      </c>
      <c r="V19" s="75">
        <v>18.628612716763005</v>
      </c>
      <c r="W19" s="76">
        <v>26.183486238532112</v>
      </c>
      <c r="X19" s="76">
        <v>18.723214285714285</v>
      </c>
      <c r="Y19" s="76">
        <v>30.125</v>
      </c>
      <c r="Z19" s="75">
        <v>27.09</v>
      </c>
      <c r="AA19" s="59"/>
    </row>
    <row r="20" spans="1:29" s="82" customFormat="1" ht="17.100000000000001" customHeight="1" x14ac:dyDescent="0.25">
      <c r="A20" s="69"/>
      <c r="B20" s="69"/>
      <c r="C20" s="69" t="s">
        <v>13</v>
      </c>
      <c r="D20" s="70"/>
      <c r="E20" s="112"/>
      <c r="F20" s="112"/>
      <c r="G20" s="70"/>
      <c r="H20" s="70"/>
      <c r="I20" s="112"/>
      <c r="J20" s="70"/>
      <c r="K20" s="145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83"/>
      <c r="AC20" s="80"/>
    </row>
    <row r="21" spans="1:29" s="80" customFormat="1" ht="17.100000000000001" customHeight="1" x14ac:dyDescent="0.25">
      <c r="A21" s="57"/>
      <c r="B21" s="57" t="s">
        <v>277</v>
      </c>
      <c r="C21" s="58"/>
      <c r="D21" s="59"/>
      <c r="E21" s="119">
        <v>42770</v>
      </c>
      <c r="F21" s="119">
        <v>5284</v>
      </c>
      <c r="G21" s="60"/>
      <c r="H21" s="77">
        <v>26</v>
      </c>
      <c r="I21" s="109">
        <v>1441.7692307692307</v>
      </c>
      <c r="J21" s="89">
        <v>31</v>
      </c>
      <c r="K21" s="109">
        <v>1379.6774193548388</v>
      </c>
      <c r="L21" s="84">
        <v>4</v>
      </c>
      <c r="M21" s="84">
        <v>1</v>
      </c>
      <c r="N21" s="63"/>
      <c r="O21" s="78">
        <v>37.369406021155413</v>
      </c>
      <c r="P21" s="78">
        <v>29.50485436893204</v>
      </c>
      <c r="Q21" s="78">
        <v>38.243143068939958</v>
      </c>
      <c r="R21" s="75">
        <v>43.143330571665288</v>
      </c>
      <c r="S21" s="78">
        <v>13.96027397260274</v>
      </c>
      <c r="T21" s="78">
        <v>9.9497142857142862</v>
      </c>
      <c r="U21" s="78">
        <v>14.004045853000674</v>
      </c>
      <c r="V21" s="75">
        <v>19.877126654064273</v>
      </c>
      <c r="W21" s="78">
        <v>22.550185873605948</v>
      </c>
      <c r="X21" s="78">
        <v>16.145454545454545</v>
      </c>
      <c r="Y21" s="78">
        <v>24.774193548387096</v>
      </c>
      <c r="Z21" s="75">
        <v>23.668016194331983</v>
      </c>
      <c r="AA21" s="62"/>
    </row>
    <row r="22" spans="1:29" s="80" customFormat="1" ht="17.100000000000001" customHeight="1" x14ac:dyDescent="0.25">
      <c r="A22" s="57"/>
      <c r="B22" s="57" t="s">
        <v>276</v>
      </c>
      <c r="C22" s="58"/>
      <c r="D22" s="59"/>
      <c r="E22" s="119">
        <v>44500</v>
      </c>
      <c r="F22" s="119">
        <v>4294</v>
      </c>
      <c r="G22" s="60"/>
      <c r="H22" s="77">
        <v>94</v>
      </c>
      <c r="I22" s="109">
        <v>427.72340425531917</v>
      </c>
      <c r="J22" s="89">
        <v>71</v>
      </c>
      <c r="K22" s="109">
        <v>626.76056338028172</v>
      </c>
      <c r="L22" s="84">
        <v>1</v>
      </c>
      <c r="M22" s="84">
        <v>5</v>
      </c>
      <c r="N22" s="63"/>
      <c r="O22" s="78">
        <v>21.109158796397978</v>
      </c>
      <c r="P22" s="78">
        <v>18.356392294220665</v>
      </c>
      <c r="Q22" s="78">
        <v>22.66595084705321</v>
      </c>
      <c r="R22" s="75">
        <v>22.342554291623578</v>
      </c>
      <c r="S22" s="78">
        <v>11.606880992667795</v>
      </c>
      <c r="T22" s="78">
        <v>8.6539284622439627</v>
      </c>
      <c r="U22" s="78">
        <v>12.553197353914003</v>
      </c>
      <c r="V22" s="75">
        <v>15.753934191702433</v>
      </c>
      <c r="W22" s="78">
        <v>15.282122905027933</v>
      </c>
      <c r="X22" s="78">
        <v>11.28428927680798</v>
      </c>
      <c r="Y22" s="78">
        <v>14.411242603550296</v>
      </c>
      <c r="Z22" s="75">
        <v>14.327327327327327</v>
      </c>
      <c r="AA22" s="62"/>
    </row>
    <row r="23" spans="1:29" s="80" customFormat="1" ht="17.100000000000001" customHeight="1" x14ac:dyDescent="0.25">
      <c r="A23" s="57"/>
      <c r="B23" s="57" t="s">
        <v>302</v>
      </c>
      <c r="C23" s="58"/>
      <c r="D23" s="59"/>
      <c r="E23" s="119">
        <v>87270</v>
      </c>
      <c r="F23" s="119">
        <v>9578</v>
      </c>
      <c r="G23" s="64"/>
      <c r="H23" s="79">
        <v>120</v>
      </c>
      <c r="I23" s="109">
        <v>647.43333333333328</v>
      </c>
      <c r="J23" s="89">
        <v>102</v>
      </c>
      <c r="K23" s="109">
        <v>855.58823529411768</v>
      </c>
      <c r="L23" s="84">
        <v>5</v>
      </c>
      <c r="M23" s="84">
        <v>6</v>
      </c>
      <c r="N23" s="63"/>
      <c r="O23" s="78">
        <v>24.565375302663437</v>
      </c>
      <c r="P23" s="78">
        <v>20.730530668504478</v>
      </c>
      <c r="Q23" s="78">
        <v>26.459025270758122</v>
      </c>
      <c r="R23" s="75">
        <v>27.289655172413791</v>
      </c>
      <c r="S23" s="78">
        <v>12.293248102277268</v>
      </c>
      <c r="T23" s="78">
        <v>8.9273999035214668</v>
      </c>
      <c r="U23" s="78">
        <v>12.974173351594599</v>
      </c>
      <c r="V23" s="75">
        <v>17.041519086973633</v>
      </c>
      <c r="W23" s="78">
        <v>18.400318979266348</v>
      </c>
      <c r="X23" s="78">
        <v>13.261834319526628</v>
      </c>
      <c r="Y23" s="78">
        <v>18.796928327645052</v>
      </c>
      <c r="Z23" s="75">
        <v>18.305172413793102</v>
      </c>
      <c r="AA23" s="62"/>
    </row>
    <row r="24" spans="1:29" ht="17.100000000000001" customHeight="1" x14ac:dyDescent="0.25">
      <c r="B24" s="28"/>
      <c r="D24" s="29"/>
      <c r="E24" s="113"/>
      <c r="F24" s="113"/>
      <c r="G24" s="29"/>
      <c r="H24" s="29"/>
      <c r="I24" s="113"/>
      <c r="J24" s="29"/>
      <c r="K24" s="146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9" x14ac:dyDescent="0.25">
      <c r="A25" s="25" t="str">
        <f>' Sacyl'!A43</f>
        <v>Fecha de corte : 01/01/2020</v>
      </c>
      <c r="B25" s="25"/>
      <c r="C25" s="25"/>
      <c r="D25" s="25"/>
      <c r="E25" s="114"/>
      <c r="F25" s="114"/>
      <c r="G25" s="67"/>
      <c r="H25" s="25"/>
      <c r="I25" s="114"/>
      <c r="J25" s="25"/>
      <c r="K25" s="147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x14ac:dyDescent="0.25">
      <c r="A26" s="73" t="s">
        <v>285</v>
      </c>
      <c r="B26" s="73"/>
      <c r="C26" s="73"/>
      <c r="D26" s="73"/>
      <c r="E26" s="115"/>
      <c r="F26" s="115"/>
      <c r="G26" s="73"/>
      <c r="H26" s="73"/>
      <c r="I26" s="115"/>
      <c r="J26" s="73"/>
      <c r="K26" s="148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9" x14ac:dyDescent="0.25">
      <c r="A27" s="73" t="s">
        <v>327</v>
      </c>
      <c r="B27" s="73"/>
      <c r="C27" s="73"/>
      <c r="D27" s="73"/>
      <c r="E27" s="115"/>
      <c r="F27" s="115"/>
      <c r="G27" s="73"/>
      <c r="H27" s="73"/>
      <c r="I27" s="115"/>
      <c r="J27" s="73"/>
      <c r="K27" s="148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9" x14ac:dyDescent="0.25">
      <c r="A28" s="73" t="s">
        <v>286</v>
      </c>
      <c r="B28" s="73"/>
      <c r="C28" s="73"/>
      <c r="D28" s="73"/>
      <c r="E28" s="115"/>
      <c r="F28" s="115"/>
      <c r="G28" s="73"/>
      <c r="H28" s="73"/>
      <c r="I28" s="115"/>
      <c r="J28" s="73"/>
      <c r="K28" s="148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spans="1:29" x14ac:dyDescent="0.25">
      <c r="A29" s="73" t="s">
        <v>326</v>
      </c>
      <c r="B29" s="73"/>
      <c r="C29" s="73"/>
      <c r="D29" s="73"/>
      <c r="E29" s="115"/>
      <c r="F29" s="115"/>
      <c r="G29" s="73"/>
      <c r="H29" s="73"/>
      <c r="I29" s="115"/>
      <c r="J29" s="73"/>
      <c r="K29" s="148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9" x14ac:dyDescent="0.25">
      <c r="A30" s="73" t="s">
        <v>329</v>
      </c>
      <c r="B30" s="73"/>
      <c r="C30" s="73"/>
      <c r="D30" s="73"/>
      <c r="E30" s="115"/>
      <c r="F30" s="115"/>
      <c r="G30" s="73"/>
      <c r="H30" s="73"/>
      <c r="I30" s="115"/>
      <c r="J30" s="73"/>
      <c r="K30" s="148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spans="1:29" s="90" customFormat="1" ht="15" customHeight="1" x14ac:dyDescent="0.25">
      <c r="A31" s="171" t="s">
        <v>330</v>
      </c>
      <c r="B31" s="171"/>
      <c r="C31" s="171"/>
      <c r="D31" s="171"/>
      <c r="E31" s="186"/>
      <c r="F31" s="186"/>
      <c r="G31" s="171"/>
      <c r="H31" s="171"/>
      <c r="I31" s="186"/>
      <c r="J31" s="171"/>
      <c r="K31" s="172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</row>
    <row r="32" spans="1:29" ht="15" customHeight="1" x14ac:dyDescent="0.25">
      <c r="A32" s="171" t="s">
        <v>308</v>
      </c>
      <c r="B32" s="171"/>
      <c r="C32" s="171"/>
      <c r="D32" s="171"/>
      <c r="E32" s="186"/>
      <c r="F32" s="186"/>
      <c r="G32" s="171"/>
      <c r="H32" s="171"/>
      <c r="I32" s="186"/>
      <c r="J32" s="171"/>
      <c r="K32" s="172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</row>
    <row r="33" spans="1:11" x14ac:dyDescent="0.25">
      <c r="A33" s="97" t="s">
        <v>309</v>
      </c>
      <c r="G33" s="3"/>
      <c r="K33" s="149"/>
    </row>
    <row r="34" spans="1:11" x14ac:dyDescent="0.25">
      <c r="A34" s="97" t="s">
        <v>306</v>
      </c>
      <c r="G34" s="3"/>
      <c r="K34" s="149"/>
    </row>
    <row r="35" spans="1:11" x14ac:dyDescent="0.25">
      <c r="K35" s="149"/>
    </row>
    <row r="36" spans="1:11" x14ac:dyDescent="0.25">
      <c r="K36" s="149"/>
    </row>
    <row r="37" spans="1:11" x14ac:dyDescent="0.25">
      <c r="K37" s="149"/>
    </row>
    <row r="38" spans="1:11" x14ac:dyDescent="0.25">
      <c r="K38" s="149"/>
    </row>
    <row r="39" spans="1:11" x14ac:dyDescent="0.25">
      <c r="K39" s="149"/>
    </row>
    <row r="40" spans="1:11" x14ac:dyDescent="0.25">
      <c r="K40" s="149"/>
    </row>
  </sheetData>
  <mergeCells count="11">
    <mergeCell ref="A31:Z31"/>
    <mergeCell ref="A32:Z32"/>
    <mergeCell ref="W4:Z4"/>
    <mergeCell ref="A3:F3"/>
    <mergeCell ref="H3:M3"/>
    <mergeCell ref="O3:Z3"/>
    <mergeCell ref="H4:I4"/>
    <mergeCell ref="J4:K4"/>
    <mergeCell ref="L4:M4"/>
    <mergeCell ref="O4:R4"/>
    <mergeCell ref="S4:V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5" orientation="landscape" r:id="rId1"/>
  <headerFooter>
    <oddHeader>&amp;L&amp;G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 Sacyl</vt:lpstr>
      <vt:lpstr>Ávila</vt:lpstr>
      <vt:lpstr>Burgos </vt:lpstr>
      <vt:lpstr>León </vt:lpstr>
      <vt:lpstr>El Bierzo </vt:lpstr>
      <vt:lpstr>Palencia </vt:lpstr>
      <vt:lpstr>Salamanca </vt:lpstr>
      <vt:lpstr>Segovia </vt:lpstr>
      <vt:lpstr>Soria </vt:lpstr>
      <vt:lpstr>Valladolid Oeste </vt:lpstr>
      <vt:lpstr>Valladolid Este </vt:lpstr>
      <vt:lpstr>Zamora </vt:lpstr>
      <vt:lpstr>' Sacyl'!Área_de_impresión</vt:lpstr>
      <vt:lpstr>Ávila!Área_de_impresión</vt:lpstr>
      <vt:lpstr>'Burgos '!Área_de_impresión</vt:lpstr>
      <vt:lpstr>'El Bierzo '!Área_de_impresión</vt:lpstr>
      <vt:lpstr>'León '!Área_de_impresión</vt:lpstr>
      <vt:lpstr>'Palencia '!Área_de_impresión</vt:lpstr>
      <vt:lpstr>'Salamanca '!Área_de_impresión</vt:lpstr>
      <vt:lpstr>'Segovia '!Área_de_impresión</vt:lpstr>
      <vt:lpstr>'Soria '!Área_de_impresión</vt:lpstr>
      <vt:lpstr>'Valladolid Este '!Área_de_impresión</vt:lpstr>
      <vt:lpstr>'Valladolid Oeste '!Área_de_impresión</vt:lpstr>
      <vt:lpstr>'Zamora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 pboillos</dc:creator>
  <cp:lastModifiedBy>Hernandez Palacios, Mª Carmen</cp:lastModifiedBy>
  <cp:lastPrinted>2020-11-18T15:40:08Z</cp:lastPrinted>
  <dcterms:created xsi:type="dcterms:W3CDTF">2019-09-10T17:10:09Z</dcterms:created>
  <dcterms:modified xsi:type="dcterms:W3CDTF">2021-02-18T11:38:11Z</dcterms:modified>
</cp:coreProperties>
</file>