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SELECCION 2022. CONVOCATORIAS\1. MEDICO DE FAMILIA (publicado bocyl)\APROBADOS FASE OPOSICIÓN\CORRECCIÓN DE ERRORES\"/>
    </mc:Choice>
  </mc:AlternateContent>
  <xr:revisionPtr revIDLastSave="0" documentId="8_{A8955FE7-8FEA-438E-A11F-D68F0A6B0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E51" i="1"/>
  <c r="E52" i="1"/>
  <c r="E40" i="1"/>
  <c r="E43" i="1" l="1"/>
  <c r="E35" i="1"/>
  <c r="E8" i="1"/>
  <c r="E79" i="1" l="1"/>
  <c r="E78" i="1"/>
  <c r="E75" i="1"/>
  <c r="E74" i="1"/>
  <c r="E73" i="1"/>
  <c r="E71" i="1"/>
  <c r="E70" i="1"/>
  <c r="E69" i="1"/>
  <c r="E67" i="1"/>
  <c r="E65" i="1"/>
  <c r="E64" i="1"/>
  <c r="E62" i="1"/>
  <c r="E61" i="1"/>
  <c r="E56" i="1"/>
  <c r="E55" i="1"/>
  <c r="E54" i="1"/>
  <c r="E53" i="1"/>
  <c r="E49" i="1"/>
  <c r="E46" i="1"/>
  <c r="E44" i="1"/>
  <c r="E42" i="1"/>
  <c r="E39" i="1"/>
  <c r="E36" i="1"/>
  <c r="E34" i="1"/>
  <c r="E31" i="1"/>
  <c r="E30" i="1"/>
  <c r="E29" i="1"/>
  <c r="E26" i="1"/>
  <c r="E25" i="1"/>
  <c r="E24" i="1"/>
  <c r="E18" i="1"/>
  <c r="E17" i="1"/>
  <c r="E16" i="1"/>
  <c r="E15" i="1"/>
  <c r="E14" i="1"/>
  <c r="E13" i="1"/>
  <c r="E12" i="1"/>
  <c r="E11" i="1"/>
  <c r="E10" i="1"/>
  <c r="E9" i="1"/>
  <c r="E7" i="1"/>
  <c r="E32" i="1" l="1"/>
  <c r="E5" i="1"/>
  <c r="C3" i="1" s="1"/>
  <c r="E27" i="1"/>
  <c r="E22" i="1" s="1"/>
  <c r="E57" i="1"/>
  <c r="E47" i="1"/>
  <c r="E37" i="1"/>
  <c r="E20" i="1" l="1"/>
  <c r="D3" i="1" s="1"/>
  <c r="E3" i="1" s="1"/>
</calcChain>
</file>

<file path=xl/sharedStrings.xml><?xml version="1.0" encoding="utf-8"?>
<sst xmlns="http://schemas.openxmlformats.org/spreadsheetml/2006/main" count="112" uniqueCount="77">
  <si>
    <t>APELLIDOS Y NOMBRE</t>
  </si>
  <si>
    <t>N.I.F.</t>
  </si>
  <si>
    <t>BLOQUE I</t>
  </si>
  <si>
    <t>BLOQUE II</t>
  </si>
  <si>
    <t>TOTAL</t>
  </si>
  <si>
    <t>I.- EXPERIENCIA PROFESIONAL (Por servicios prestados)</t>
  </si>
  <si>
    <t>PUNTUACIÓN</t>
  </si>
  <si>
    <t xml:space="preserve">    I.1.- En II. Sanit.Públicas  SNS/UE como MEDICO FAMILIA</t>
  </si>
  <si>
    <t>II.- FORMACIÓN, DOCENCIA, INVESTIGACIÓN Y OTRAS ACTIVIDADES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</si>
  <si>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</si>
  <si>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</si>
  <si>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</si>
  <si>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</si>
  <si>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</si>
  <si>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</si>
  <si>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</si>
  <si>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>Total asignaturas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</si>
  <si>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</si>
  <si>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</si>
  <si>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</si>
  <si>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</si>
  <si>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</si>
  <si>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</si>
  <si>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</si>
  <si>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crédito europeo</t>
  </si>
  <si>
    <t>II.3.- Formación Especializada</t>
  </si>
  <si>
    <t>1. Título Espec. vía MIR</t>
  </si>
  <si>
    <t>2. Otra Especialidad</t>
  </si>
  <si>
    <t>3. Títulos másters</t>
  </si>
  <si>
    <t>4. Diploma Salud Pública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</si>
  <si>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</si>
  <si>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</si>
  <si>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</si>
  <si>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</si>
  <si>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</si>
  <si>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</si>
  <si>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</si>
  <si>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</si>
  <si>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</si>
  <si>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C. Profesor Asociado Universitario POR CURSO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</si>
  <si>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</si>
  <si>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</si>
  <si>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</si>
  <si>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</si>
  <si>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</si>
  <si>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</si>
  <si>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</si>
  <si>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</si>
  <si>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</si>
  <si>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</si>
  <si>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</si>
  <si>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</si>
  <si>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</si>
  <si>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</si>
  <si>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</si>
  <si>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</si>
  <si>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</si>
  <si>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</si>
  <si>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</si>
  <si>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</si>
  <si>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SI</t>
  </si>
  <si>
    <t xml:space="preserve">    I.3.- Puestos Directivos Servicio de Salud</t>
  </si>
  <si>
    <t xml:space="preserve">    I.4.- En II. Sanit.Públicas  SNS/UE como PEDIATRA-PUERICULTOR</t>
  </si>
  <si>
    <t xml:space="preserve">    I.5.- En otras Administraciones Públicas como MEDICO DE FAMILIA</t>
  </si>
  <si>
    <t xml:space="preserve">    I.6.- ONGDs (AECID)</t>
  </si>
  <si>
    <t xml:space="preserve">    I.7.- En Fundaciones Públicas como MEDICO DE FAMILIA</t>
  </si>
  <si>
    <t xml:space="preserve">    I.8.- Servicio como Médico URGENCIAS Y EMERGENCIAS/URGENCIAS HOSPITALARIAS</t>
  </si>
  <si>
    <t xml:space="preserve">    I.9.- En centros sanitarios privados concertados/Mutuas de ATyEP como M. DE FAMILIA</t>
  </si>
  <si>
    <t xml:space="preserve">    I.12.- En II. Sanit.Públicas  SNS/UE como Grupo A1 sanitario o especialidad distinta</t>
  </si>
  <si>
    <t xml:space="preserve">    I.2.-En AP contratos investigación JR, MS, RH</t>
  </si>
  <si>
    <t>Por cada hora</t>
  </si>
  <si>
    <t>NO</t>
  </si>
  <si>
    <t>ANEXO III.- AUTOBAREMO
PROCESO SELECTIVO L.E. EN MEDICINA FAMILAR Y COMUNITARIA
(ORDEN SAN/1452/2022, de 30 de septiembre)</t>
  </si>
  <si>
    <t xml:space="preserve">Por cada tramo de 10 horas </t>
  </si>
  <si>
    <t>3.- Capítulo de libro Máximo tres Cap por libro,</t>
  </si>
  <si>
    <t>I.10.- En instituciones sanitarias privadas  como MEDICO DE FAMILIA</t>
  </si>
  <si>
    <t>I.11.- En instituciones sociosanitarias privadas concertadas como MEDICO DE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</si>
</sst>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right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2" fontId="7" fillId="0" borderId="22" xfId="0" applyNumberFormat="1" applyFont="1" applyBorder="1" applyAlignment="1">
      <alignment horizontal="right" vertical="center" wrapText="1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2" fontId="7" fillId="0" borderId="24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right" vertical="center" wrapText="1"/>
    </xf>
    <xf numFmtId="0" fontId="9" fillId="4" borderId="21" xfId="0" applyFont="1" applyFill="1" applyBorder="1" applyAlignment="1">
      <alignment horizontal="center" vertical="center" wrapText="1"/>
    </xf>
    <xf numFmtId="2" fontId="9" fillId="4" borderId="30" xfId="0" applyNumberFormat="1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right" vertical="center" wrapText="1"/>
    </xf>
    <xf numFmtId="0" fontId="0" fillId="0" borderId="32" xfId="0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7" fillId="8" borderId="26" xfId="0" applyFont="1" applyFill="1" applyBorder="1" applyAlignment="1">
      <alignment horizontal="left" vertical="center" wrapText="1"/>
    </xf>
    <xf numFmtId="0" fontId="7" fillId="8" borderId="27" xfId="0" applyFont="1" applyFill="1" applyBorder="1" applyAlignment="1">
      <alignment horizontal="left" vertical="center" wrapText="1"/>
    </xf>
    <xf numFmtId="0" fontId="5" fillId="8" borderId="34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left" vertical="center" wrapText="1"/>
    </xf>
    <xf numFmtId="0" fontId="7" fillId="8" borderId="29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2" fontId="5" fillId="0" borderId="41" xfId="0" applyNumberFormat="1" applyFont="1" applyBorder="1" applyAlignment="1">
      <alignment horizontal="right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9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2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20" xfId="0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 indent="4"/>
    </xf>
    <xf numFmtId="0" fontId="7" fillId="6" borderId="20" xfId="0" applyFont="1" applyFill="1" applyBorder="1" applyAlignment="1">
      <alignment horizontal="left" vertical="center" wrapText="1" indent="4"/>
    </xf>
    <xf numFmtId="0" fontId="7" fillId="4" borderId="19" xfId="0" applyFont="1" applyFill="1" applyBorder="1" applyAlignment="1">
      <alignment horizontal="left" vertical="center" wrapText="1" indent="1"/>
    </xf>
    <xf numFmtId="0" fontId="7" fillId="4" borderId="20" xfId="0" applyFont="1" applyFill="1" applyBorder="1" applyAlignment="1">
      <alignment horizontal="left" vertical="center" wrapText="1" indent="1"/>
    </xf>
    <xf numFmtId="0" fontId="7" fillId="4" borderId="8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9" fillId="4" borderId="20" xfId="0" applyFont="1" applyFill="1" applyBorder="1" applyAlignment="1">
      <alignment horizontal="left" vertical="center" wrapText="1"/>
    </xf>
    <xf numFmtId="0" fontId="7" fillId="6" borderId="31" xfId="0" applyFont="1" applyFill="1" applyBorder="1" applyAlignment="1" applyProtection="1">
      <alignment horizontal="left" vertical="center" wrapText="1" indent="4"/>
      <protection locked="0"/>
    </xf>
    <xf numFmtId="0" fontId="7" fillId="6" borderId="21" xfId="0" applyFont="1" applyFill="1" applyBorder="1" applyAlignment="1" applyProtection="1">
      <alignment horizontal="left" vertical="center" wrapText="1" indent="4"/>
      <protection locked="0"/>
    </xf>
    <xf numFmtId="0" fontId="7" fillId="6" borderId="38" xfId="0" applyFont="1" applyFill="1" applyBorder="1" applyAlignment="1">
      <alignment horizontal="left" vertical="center" wrapText="1" indent="25"/>
    </xf>
    <xf numFmtId="0" fontId="7" fillId="6" borderId="39" xfId="0" applyFont="1" applyFill="1" applyBorder="1" applyAlignment="1">
      <alignment horizontal="left" vertical="center" wrapText="1" indent="25"/>
    </xf>
    <xf numFmtId="0" fontId="7" fillId="6" borderId="40" xfId="0" applyFont="1" applyFill="1" applyBorder="1" applyAlignment="1">
      <alignment horizontal="left" vertical="center" wrapText="1" indent="25"/>
    </xf>
    <xf numFmtId="0" fontId="7" fillId="6" borderId="31" xfId="0" applyFont="1" applyFill="1" applyBorder="1" applyAlignment="1">
      <alignment horizontal="left" vertical="center" wrapText="1" indent="25"/>
    </xf>
    <xf numFmtId="0" fontId="7" fillId="6" borderId="21" xfId="0" applyFont="1" applyFill="1" applyBorder="1" applyAlignment="1">
      <alignment horizontal="left" vertical="center" wrapText="1" indent="25"/>
    </xf>
    <xf numFmtId="0" fontId="7" fillId="6" borderId="29" xfId="0" applyFont="1" applyFill="1" applyBorder="1" applyAlignment="1">
      <alignment horizontal="left" vertical="center" wrapText="1" indent="4"/>
    </xf>
    <xf numFmtId="0" fontId="7" fillId="6" borderId="19" xfId="0" applyFont="1" applyFill="1" applyBorder="1" applyAlignment="1">
      <alignment horizontal="left" vertical="center" wrapText="1" indent="8"/>
    </xf>
    <xf numFmtId="0" fontId="7" fillId="6" borderId="20" xfId="0" applyFont="1" applyFill="1" applyBorder="1" applyAlignment="1">
      <alignment horizontal="left" vertical="center" wrapText="1" indent="8"/>
    </xf>
    <xf numFmtId="0" fontId="7" fillId="0" borderId="31" xfId="0" applyFont="1" applyBorder="1" applyAlignment="1">
      <alignment horizontal="left" vertical="center" wrapText="1" indent="25"/>
    </xf>
    <xf numFmtId="0" fontId="7" fillId="0" borderId="21" xfId="0" applyFont="1" applyBorder="1" applyAlignment="1">
      <alignment horizontal="left" vertical="center" wrapText="1" indent="25"/>
    </xf>
    <xf numFmtId="0" fontId="7" fillId="6" borderId="30" xfId="0" applyFont="1" applyFill="1" applyBorder="1" applyAlignment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tabSelected="1" topLeftCell="A10" zoomScale="60" zoomScaleNormal="60" workbookViewId="0">
      <selection activeCell="A17" sqref="A17:B17"/>
    </sheetView>
  </sheetViews>
  <sheetFormatPr baseColWidth="10" defaultRowHeight="15" x14ac:dyDescent="0.25"/>
  <cols>
    <col min="1" max="1" width="42.85546875" customWidth="1"/>
    <col min="2" max="2" width="68.5703125" customWidth="1"/>
    <col min="3" max="3" width="20.140625" customWidth="1"/>
    <col min="4" max="4" width="16.28515625" customWidth="1"/>
    <col min="5" max="5" width="12.7109375" customWidth="1"/>
    <col min="6" max="6" width="0" hidden="1" customWidth="1"/>
  </cols>
  <sheetData>
    <row r="1" spans="1:7" ht="111" customHeight="1" thickBot="1" x14ac:dyDescent="0.3">
      <c r="A1" s="79" t="s">
        <v>72</v>
      </c>
      <c r="B1" s="80"/>
      <c r="C1" s="80"/>
      <c r="D1" s="80"/>
      <c r="E1" s="81"/>
      <c r="F1" t="s">
        <v>60</v>
      </c>
    </row>
    <row r="2" spans="1:7" ht="46.5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73" t="s">
        <v>71</v>
      </c>
    </row>
    <row r="3" spans="1:7" ht="24" thickBot="1" x14ac:dyDescent="0.3">
      <c r="A3" s="5"/>
      <c r="B3" s="6"/>
      <c r="C3" s="7">
        <f>E5</f>
        <v>0</v>
      </c>
      <c r="D3" s="8">
        <f>E20</f>
        <v>0</v>
      </c>
      <c r="E3" s="9">
        <f>C3+D3</f>
        <v>0</v>
      </c>
    </row>
    <row r="4" spans="1:7" ht="15.75" thickBot="1" x14ac:dyDescent="0.3">
      <c r="A4" s="10"/>
      <c r="B4" s="10"/>
      <c r="C4" s="10"/>
      <c r="D4" s="11"/>
      <c r="E4" s="12"/>
    </row>
    <row r="5" spans="1:7" ht="27" thickBot="1" x14ac:dyDescent="0.3">
      <c r="A5" s="82" t="s">
        <v>5</v>
      </c>
      <c r="B5" s="83"/>
      <c r="C5" s="83"/>
      <c r="D5" s="13" t="s">
        <v>4</v>
      </c>
      <c r="E5" s="14">
        <f>IF(SUM(E7:E18)&gt;60,60,SUM(E7:E18))</f>
        <v>0</v>
      </c>
      <c r="F5" s="71"/>
    </row>
    <row r="6" spans="1:7" ht="25.5" customHeight="1" x14ac:dyDescent="0.25">
      <c r="A6" s="15"/>
      <c r="B6" s="16"/>
      <c r="C6" s="17" t="s">
        <v>6</v>
      </c>
      <c r="D6" s="18"/>
      <c r="E6" s="19"/>
      <c r="F6" s="71"/>
    </row>
    <row r="7" spans="1:7" ht="16.5" x14ac:dyDescent="0.25">
      <c r="A7" s="77" t="s">
        <v>7</v>
      </c>
      <c r="B7" s="78"/>
      <c r="C7" s="20">
        <v>0.2</v>
      </c>
      <c r="D7" s="21"/>
      <c r="E7" s="22">
        <f>C7*D7</f>
        <v>0</v>
      </c>
      <c r="G7" s="72"/>
    </row>
    <row r="8" spans="1:7" ht="16.5" x14ac:dyDescent="0.25">
      <c r="A8" s="77" t="s">
        <v>69</v>
      </c>
      <c r="B8" s="78"/>
      <c r="C8" s="20">
        <v>0.2</v>
      </c>
      <c r="D8" s="21"/>
      <c r="E8" s="22">
        <f>C8*D8</f>
        <v>0</v>
      </c>
    </row>
    <row r="9" spans="1:7" ht="16.5" x14ac:dyDescent="0.25">
      <c r="A9" s="77" t="s">
        <v>61</v>
      </c>
      <c r="B9" s="78"/>
      <c r="C9" s="20">
        <v>0.17</v>
      </c>
      <c r="D9" s="21"/>
      <c r="E9" s="22">
        <f t="shared" ref="E9:E17" si="0">C9*D9</f>
        <v>0</v>
      </c>
    </row>
    <row r="10" spans="1:7" ht="16.5" x14ac:dyDescent="0.25">
      <c r="A10" s="77" t="s">
        <v>62</v>
      </c>
      <c r="B10" s="78"/>
      <c r="C10" s="20">
        <v>0.13</v>
      </c>
      <c r="D10" s="23"/>
      <c r="E10" s="22">
        <f t="shared" si="0"/>
        <v>0</v>
      </c>
    </row>
    <row r="11" spans="1:7" ht="16.5" x14ac:dyDescent="0.25">
      <c r="A11" s="77" t="s">
        <v>63</v>
      </c>
      <c r="B11" s="78"/>
      <c r="C11" s="20">
        <v>0.1</v>
      </c>
      <c r="D11" s="21"/>
      <c r="E11" s="22">
        <f t="shared" si="0"/>
        <v>0</v>
      </c>
    </row>
    <row r="12" spans="1:7" ht="16.5" x14ac:dyDescent="0.25">
      <c r="A12" s="77" t="s">
        <v>64</v>
      </c>
      <c r="B12" s="78"/>
      <c r="C12" s="20">
        <v>0.1</v>
      </c>
      <c r="D12" s="21"/>
      <c r="E12" s="22">
        <f t="shared" si="0"/>
        <v>0</v>
      </c>
    </row>
    <row r="13" spans="1:7" ht="16.5" x14ac:dyDescent="0.25">
      <c r="A13" s="77" t="s">
        <v>65</v>
      </c>
      <c r="B13" s="78"/>
      <c r="C13" s="20">
        <v>0.1</v>
      </c>
      <c r="D13" s="21"/>
      <c r="E13" s="22">
        <f t="shared" si="0"/>
        <v>0</v>
      </c>
    </row>
    <row r="14" spans="1:7" ht="16.5" x14ac:dyDescent="0.25">
      <c r="A14" s="77" t="s">
        <v>66</v>
      </c>
      <c r="B14" s="78"/>
      <c r="C14" s="20">
        <v>0.1</v>
      </c>
      <c r="D14" s="21"/>
      <c r="E14" s="22">
        <f t="shared" si="0"/>
        <v>0</v>
      </c>
    </row>
    <row r="15" spans="1:7" ht="16.5" x14ac:dyDescent="0.25">
      <c r="A15" s="77" t="s">
        <v>67</v>
      </c>
      <c r="B15" s="78"/>
      <c r="C15" s="20">
        <v>7.0000000000000007E-2</v>
      </c>
      <c r="D15" s="21"/>
      <c r="E15" s="22">
        <f t="shared" si="0"/>
        <v>0</v>
      </c>
    </row>
    <row r="16" spans="1:7" ht="16.5" customHeight="1" x14ac:dyDescent="0.25">
      <c r="A16" s="86" t="s">
        <v>75</v>
      </c>
      <c r="B16" s="87"/>
      <c r="C16" s="20">
        <v>0.03</v>
      </c>
      <c r="D16" s="21"/>
      <c r="E16" s="22">
        <f t="shared" si="0"/>
        <v>0</v>
      </c>
    </row>
    <row r="17" spans="1:5" ht="16.5" customHeight="1" x14ac:dyDescent="0.25">
      <c r="A17" s="86" t="s">
        <v>76</v>
      </c>
      <c r="B17" s="87"/>
      <c r="C17" s="20">
        <v>0.05</v>
      </c>
      <c r="D17" s="21"/>
      <c r="E17" s="22">
        <f t="shared" si="0"/>
        <v>0</v>
      </c>
    </row>
    <row r="18" spans="1:5" ht="17.25" customHeight="1" thickBot="1" x14ac:dyDescent="0.3">
      <c r="A18" s="88" t="s">
        <v>68</v>
      </c>
      <c r="B18" s="89"/>
      <c r="C18" s="24">
        <v>0.02</v>
      </c>
      <c r="D18" s="25"/>
      <c r="E18" s="26">
        <f>C18*D18</f>
        <v>0</v>
      </c>
    </row>
    <row r="19" spans="1:5" ht="15.75" thickBot="1" x14ac:dyDescent="0.3">
      <c r="A19" s="10"/>
      <c r="B19" s="10"/>
      <c r="C19" s="10"/>
      <c r="D19" s="27"/>
      <c r="E19" s="28"/>
    </row>
    <row r="20" spans="1:5" ht="27" thickBot="1" x14ac:dyDescent="0.3">
      <c r="A20" s="90" t="s">
        <v>8</v>
      </c>
      <c r="B20" s="91"/>
      <c r="C20" s="92"/>
      <c r="D20" s="13" t="s">
        <v>4</v>
      </c>
      <c r="E20" s="14">
        <f>IF((E22+E32+E37+E47+E57)&gt;40,40,(E22+E32+E37+E47+E57))</f>
        <v>0</v>
      </c>
    </row>
    <row r="21" spans="1:5" ht="16.5" x14ac:dyDescent="0.25">
      <c r="A21" s="29"/>
      <c r="B21" s="30"/>
      <c r="C21" s="30"/>
      <c r="D21" s="31"/>
      <c r="E21" s="32"/>
    </row>
    <row r="22" spans="1:5" ht="18" x14ac:dyDescent="0.25">
      <c r="A22" s="93" t="s">
        <v>9</v>
      </c>
      <c r="B22" s="94"/>
      <c r="C22" s="95"/>
      <c r="D22" s="33" t="s">
        <v>4</v>
      </c>
      <c r="E22" s="34">
        <f>E27+E29+E30+E31</f>
        <v>0</v>
      </c>
    </row>
    <row r="23" spans="1:5" ht="25.5" x14ac:dyDescent="0.25">
      <c r="A23" s="96" t="s">
        <v>10</v>
      </c>
      <c r="B23" s="97"/>
      <c r="C23" s="35" t="s">
        <v>11</v>
      </c>
      <c r="D23" s="74" t="s">
        <v>12</v>
      </c>
      <c r="E23" s="36"/>
    </row>
    <row r="24" spans="1:5" ht="16.5" x14ac:dyDescent="0.25">
      <c r="A24" s="37"/>
      <c r="B24" s="38" t="s">
        <v>13</v>
      </c>
      <c r="C24" s="39">
        <v>5</v>
      </c>
      <c r="D24" s="21"/>
      <c r="E24" s="36">
        <f>IFERROR(D24*C24/D27,0)</f>
        <v>0</v>
      </c>
    </row>
    <row r="25" spans="1:5" ht="16.5" x14ac:dyDescent="0.25">
      <c r="A25" s="37"/>
      <c r="B25" s="40" t="s">
        <v>14</v>
      </c>
      <c r="C25" s="41">
        <v>4</v>
      </c>
      <c r="D25" s="21"/>
      <c r="E25" s="36">
        <f>IFERROR(D25*C25/$D$27,0)</f>
        <v>0</v>
      </c>
    </row>
    <row r="26" spans="1:5" ht="16.5" x14ac:dyDescent="0.25">
      <c r="A26" s="37"/>
      <c r="B26" s="40" t="s">
        <v>15</v>
      </c>
      <c r="C26" s="41">
        <v>2</v>
      </c>
      <c r="D26" s="21"/>
      <c r="E26" s="36">
        <f>IFERROR(D26*C26/$D$27,0)</f>
        <v>0</v>
      </c>
    </row>
    <row r="27" spans="1:5" ht="16.5" x14ac:dyDescent="0.25">
      <c r="A27" s="37"/>
      <c r="B27" s="40" t="s">
        <v>16</v>
      </c>
      <c r="C27" s="42"/>
      <c r="D27" s="76"/>
      <c r="E27" s="22">
        <f>SUM(E24:E26)</f>
        <v>0</v>
      </c>
    </row>
    <row r="28" spans="1:5" ht="16.5" x14ac:dyDescent="0.25">
      <c r="A28" s="43"/>
      <c r="B28" s="44"/>
      <c r="C28" s="45"/>
      <c r="D28" s="46" t="s">
        <v>17</v>
      </c>
      <c r="E28" s="36"/>
    </row>
    <row r="29" spans="1:5" ht="16.5" x14ac:dyDescent="0.25">
      <c r="A29" s="84" t="s">
        <v>18</v>
      </c>
      <c r="B29" s="85"/>
      <c r="C29" s="47">
        <v>2</v>
      </c>
      <c r="D29" s="21"/>
      <c r="E29" s="22">
        <f>IF(D29="SI",C29,0)</f>
        <v>0</v>
      </c>
    </row>
    <row r="30" spans="1:5" ht="16.5" x14ac:dyDescent="0.25">
      <c r="A30" s="84" t="s">
        <v>19</v>
      </c>
      <c r="B30" s="85"/>
      <c r="C30" s="47">
        <v>3.5</v>
      </c>
      <c r="D30" s="21"/>
      <c r="E30" s="22">
        <f>IF(D30="SI",C30,0)</f>
        <v>0</v>
      </c>
    </row>
    <row r="31" spans="1:5" ht="16.5" x14ac:dyDescent="0.25">
      <c r="A31" s="104" t="s">
        <v>20</v>
      </c>
      <c r="B31" s="105"/>
      <c r="C31" s="47">
        <v>0.5</v>
      </c>
      <c r="D31" s="21"/>
      <c r="E31" s="22">
        <f>IF(D31="SI",C31,0)</f>
        <v>0</v>
      </c>
    </row>
    <row r="32" spans="1:5" ht="18" x14ac:dyDescent="0.25">
      <c r="A32" s="93" t="s">
        <v>21</v>
      </c>
      <c r="B32" s="94"/>
      <c r="C32" s="95"/>
      <c r="D32" s="33" t="s">
        <v>4</v>
      </c>
      <c r="E32" s="34">
        <f>SUM(E34:E36)</f>
        <v>0</v>
      </c>
    </row>
    <row r="33" spans="1:5" ht="30" x14ac:dyDescent="0.25">
      <c r="A33" s="48"/>
      <c r="B33" s="49"/>
      <c r="C33" s="46" t="s">
        <v>11</v>
      </c>
      <c r="D33" s="46" t="s">
        <v>22</v>
      </c>
      <c r="E33" s="36"/>
    </row>
    <row r="34" spans="1:5" ht="16.5" x14ac:dyDescent="0.25">
      <c r="A34" s="37"/>
      <c r="B34" s="40" t="s">
        <v>23</v>
      </c>
      <c r="C34" s="50">
        <v>0.2</v>
      </c>
      <c r="D34" s="21"/>
      <c r="E34" s="22">
        <f>C34*D34</f>
        <v>0</v>
      </c>
    </row>
    <row r="35" spans="1:5" ht="16.5" x14ac:dyDescent="0.25">
      <c r="A35" s="37"/>
      <c r="B35" s="40" t="s">
        <v>70</v>
      </c>
      <c r="C35" s="51">
        <v>0.02</v>
      </c>
      <c r="D35" s="21"/>
      <c r="E35" s="22">
        <f>C35*D35</f>
        <v>0</v>
      </c>
    </row>
    <row r="36" spans="1:5" ht="16.5" x14ac:dyDescent="0.25">
      <c r="A36" s="37"/>
      <c r="B36" s="40" t="s">
        <v>24</v>
      </c>
      <c r="C36" s="51">
        <v>0.5</v>
      </c>
      <c r="D36" s="21"/>
      <c r="E36" s="22">
        <f>C36*D36</f>
        <v>0</v>
      </c>
    </row>
    <row r="37" spans="1:5" ht="18" x14ac:dyDescent="0.25">
      <c r="A37" s="93" t="s">
        <v>25</v>
      </c>
      <c r="B37" s="94"/>
      <c r="C37" s="95"/>
      <c r="D37" s="33" t="s">
        <v>4</v>
      </c>
      <c r="E37" s="34">
        <f>(E39+E40+E42+E43+E44+E46)</f>
        <v>0</v>
      </c>
    </row>
    <row r="38" spans="1:5" ht="16.5" x14ac:dyDescent="0.25">
      <c r="A38" s="52"/>
      <c r="B38" s="53"/>
      <c r="C38" s="46" t="s">
        <v>11</v>
      </c>
      <c r="D38" s="35" t="s">
        <v>17</v>
      </c>
      <c r="E38" s="36"/>
    </row>
    <row r="39" spans="1:5" ht="16.5" x14ac:dyDescent="0.25">
      <c r="A39" s="101" t="s">
        <v>26</v>
      </c>
      <c r="B39" s="102"/>
      <c r="C39" s="39">
        <v>16.8</v>
      </c>
      <c r="D39" s="21"/>
      <c r="E39" s="22">
        <f>IF(D39="SI",C39,0)</f>
        <v>0</v>
      </c>
    </row>
    <row r="40" spans="1:5" ht="16.5" x14ac:dyDescent="0.25">
      <c r="A40" s="101" t="s">
        <v>27</v>
      </c>
      <c r="B40" s="102"/>
      <c r="C40" s="54">
        <v>5</v>
      </c>
      <c r="D40" s="75"/>
      <c r="E40" s="22">
        <f>IF(D40="SI",C40,0)</f>
        <v>0</v>
      </c>
    </row>
    <row r="41" spans="1:5" ht="30" x14ac:dyDescent="0.25">
      <c r="A41" s="55"/>
      <c r="B41" s="30"/>
      <c r="C41" s="46" t="s">
        <v>11</v>
      </c>
      <c r="D41" s="46" t="s">
        <v>22</v>
      </c>
      <c r="E41" s="36"/>
    </row>
    <row r="42" spans="1:5" ht="16.5" x14ac:dyDescent="0.25">
      <c r="A42" s="98" t="s">
        <v>28</v>
      </c>
      <c r="B42" s="40" t="s">
        <v>23</v>
      </c>
      <c r="C42" s="54">
        <v>0.2</v>
      </c>
      <c r="D42" s="21"/>
      <c r="E42" s="22">
        <f>D42*C42</f>
        <v>0</v>
      </c>
    </row>
    <row r="43" spans="1:5" ht="16.5" x14ac:dyDescent="0.25">
      <c r="A43" s="99"/>
      <c r="B43" s="40" t="s">
        <v>73</v>
      </c>
      <c r="C43" s="59">
        <v>0.2</v>
      </c>
      <c r="D43" s="21"/>
      <c r="E43" s="22">
        <f>C43*D43</f>
        <v>0</v>
      </c>
    </row>
    <row r="44" spans="1:5" ht="16.5" x14ac:dyDescent="0.25">
      <c r="A44" s="100"/>
      <c r="B44" s="40" t="s">
        <v>24</v>
      </c>
      <c r="C44" s="54">
        <v>0.5</v>
      </c>
      <c r="D44" s="21"/>
      <c r="E44" s="22">
        <f>D44*C44</f>
        <v>0</v>
      </c>
    </row>
    <row r="45" spans="1:5" ht="16.5" x14ac:dyDescent="0.25">
      <c r="A45" s="55"/>
      <c r="B45" s="56"/>
      <c r="C45" s="46" t="s">
        <v>11</v>
      </c>
      <c r="D45" s="35" t="s">
        <v>17</v>
      </c>
      <c r="E45" s="36"/>
    </row>
    <row r="46" spans="1:5" ht="16.5" x14ac:dyDescent="0.25">
      <c r="A46" s="101" t="s">
        <v>29</v>
      </c>
      <c r="B46" s="102"/>
      <c r="C46" s="54">
        <v>4</v>
      </c>
      <c r="D46" s="21"/>
      <c r="E46" s="22">
        <f>IF(D46="SI",C46,0)</f>
        <v>0</v>
      </c>
    </row>
    <row r="47" spans="1:5" ht="18" x14ac:dyDescent="0.25">
      <c r="A47" s="93" t="s">
        <v>30</v>
      </c>
      <c r="B47" s="94"/>
      <c r="C47" s="95"/>
      <c r="D47" s="33" t="s">
        <v>4</v>
      </c>
      <c r="E47" s="34">
        <f>E49+E51+E52+E53+E54+E55+E56</f>
        <v>0</v>
      </c>
    </row>
    <row r="48" spans="1:5" ht="25.5" x14ac:dyDescent="0.25">
      <c r="A48" s="55"/>
      <c r="B48" s="57"/>
      <c r="C48" s="35" t="s">
        <v>11</v>
      </c>
      <c r="D48" s="74" t="s">
        <v>31</v>
      </c>
      <c r="E48" s="58"/>
    </row>
    <row r="49" spans="1:5" ht="16.5" x14ac:dyDescent="0.25">
      <c r="A49" s="84" t="s">
        <v>32</v>
      </c>
      <c r="B49" s="85"/>
      <c r="C49" s="50">
        <v>0.1</v>
      </c>
      <c r="D49" s="21"/>
      <c r="E49" s="22">
        <f>C49*D49</f>
        <v>0</v>
      </c>
    </row>
    <row r="50" spans="1:5" ht="16.5" customHeight="1" x14ac:dyDescent="0.25">
      <c r="A50" s="84" t="s">
        <v>33</v>
      </c>
      <c r="B50" s="103"/>
      <c r="C50" s="85"/>
      <c r="D50" s="84"/>
      <c r="E50" s="103"/>
    </row>
    <row r="51" spans="1:5" ht="16.5" x14ac:dyDescent="0.25">
      <c r="A51" s="60"/>
      <c r="B51" s="61" t="s">
        <v>34</v>
      </c>
      <c r="C51" s="50">
        <v>2.5</v>
      </c>
      <c r="D51" s="21"/>
      <c r="E51" s="22">
        <f t="shared" ref="E51:E56" si="1">C51*D51</f>
        <v>0</v>
      </c>
    </row>
    <row r="52" spans="1:5" ht="16.5" x14ac:dyDescent="0.25">
      <c r="A52" s="60"/>
      <c r="B52" s="62" t="s">
        <v>35</v>
      </c>
      <c r="C52" s="50">
        <v>2</v>
      </c>
      <c r="D52" s="21"/>
      <c r="E52" s="22">
        <f t="shared" si="1"/>
        <v>0</v>
      </c>
    </row>
    <row r="53" spans="1:5" ht="16.5" x14ac:dyDescent="0.25">
      <c r="A53" s="55"/>
      <c r="B53" s="62" t="s">
        <v>36</v>
      </c>
      <c r="C53" s="50">
        <v>0.15</v>
      </c>
      <c r="D53" s="21"/>
      <c r="E53" s="22">
        <f t="shared" si="1"/>
        <v>0</v>
      </c>
    </row>
    <row r="54" spans="1:5" ht="16.5" x14ac:dyDescent="0.25">
      <c r="A54" s="55"/>
      <c r="B54" s="62" t="s">
        <v>37</v>
      </c>
      <c r="C54" s="50">
        <v>0.1</v>
      </c>
      <c r="D54" s="21"/>
      <c r="E54" s="22">
        <f t="shared" si="1"/>
        <v>0</v>
      </c>
    </row>
    <row r="55" spans="1:5" ht="16.5" x14ac:dyDescent="0.25">
      <c r="A55" s="55"/>
      <c r="B55" s="62" t="s">
        <v>38</v>
      </c>
      <c r="C55" s="50">
        <v>0.05</v>
      </c>
      <c r="D55" s="21"/>
      <c r="E55" s="22">
        <f t="shared" si="1"/>
        <v>0</v>
      </c>
    </row>
    <row r="56" spans="1:5" ht="16.5" x14ac:dyDescent="0.25">
      <c r="A56" s="84" t="s">
        <v>39</v>
      </c>
      <c r="B56" s="85"/>
      <c r="C56" s="50">
        <v>1</v>
      </c>
      <c r="D56" s="21"/>
      <c r="E56" s="22">
        <f t="shared" si="1"/>
        <v>0</v>
      </c>
    </row>
    <row r="57" spans="1:5" ht="18" x14ac:dyDescent="0.25">
      <c r="A57" s="93" t="s">
        <v>40</v>
      </c>
      <c r="B57" s="94"/>
      <c r="C57" s="95"/>
      <c r="D57" s="33" t="s">
        <v>4</v>
      </c>
      <c r="E57" s="34">
        <f>E61+E62+E64+E65+E66+E67+E69+E70+E71+E73+E74+E75+E78+E79</f>
        <v>0</v>
      </c>
    </row>
    <row r="58" spans="1:5" ht="16.5" x14ac:dyDescent="0.25">
      <c r="A58" s="55"/>
      <c r="B58" s="30"/>
      <c r="C58" s="63"/>
      <c r="D58" s="35" t="s">
        <v>41</v>
      </c>
      <c r="E58" s="36"/>
    </row>
    <row r="59" spans="1:5" ht="16.5" x14ac:dyDescent="0.25">
      <c r="A59" s="84" t="s">
        <v>42</v>
      </c>
      <c r="B59" s="103"/>
      <c r="C59" s="103"/>
      <c r="D59" s="103"/>
      <c r="E59" s="108"/>
    </row>
    <row r="60" spans="1:5" ht="16.5" x14ac:dyDescent="0.25">
      <c r="A60" s="106" t="s">
        <v>43</v>
      </c>
      <c r="B60" s="107"/>
      <c r="C60" s="35" t="s">
        <v>11</v>
      </c>
      <c r="D60" s="35" t="s">
        <v>44</v>
      </c>
      <c r="E60" s="64" t="s">
        <v>4</v>
      </c>
    </row>
    <row r="61" spans="1:5" ht="16.5" x14ac:dyDescent="0.25">
      <c r="A61" s="55"/>
      <c r="B61" s="40" t="s">
        <v>45</v>
      </c>
      <c r="C61" s="50">
        <v>0.5</v>
      </c>
      <c r="D61" s="65"/>
      <c r="E61" s="22">
        <f>C61*D61</f>
        <v>0</v>
      </c>
    </row>
    <row r="62" spans="1:5" ht="16.5" x14ac:dyDescent="0.25">
      <c r="A62" s="55"/>
      <c r="B62" s="40" t="s">
        <v>46</v>
      </c>
      <c r="C62" s="50">
        <v>0.25</v>
      </c>
      <c r="D62" s="65"/>
      <c r="E62" s="22">
        <f>C62*D62</f>
        <v>0</v>
      </c>
    </row>
    <row r="63" spans="1:5" ht="16.5" x14ac:dyDescent="0.25">
      <c r="A63" s="106" t="s">
        <v>47</v>
      </c>
      <c r="B63" s="107"/>
      <c r="C63" s="35" t="s">
        <v>11</v>
      </c>
      <c r="D63" s="35" t="s">
        <v>44</v>
      </c>
      <c r="E63" s="64" t="s">
        <v>4</v>
      </c>
    </row>
    <row r="64" spans="1:5" ht="16.5" x14ac:dyDescent="0.25">
      <c r="A64" s="55"/>
      <c r="B64" s="40" t="s">
        <v>45</v>
      </c>
      <c r="C64" s="50">
        <v>0.2</v>
      </c>
      <c r="D64" s="65"/>
      <c r="E64" s="22">
        <f>C64*D64</f>
        <v>0</v>
      </c>
    </row>
    <row r="65" spans="1:5" ht="16.5" x14ac:dyDescent="0.25">
      <c r="A65" s="55"/>
      <c r="B65" s="40" t="s">
        <v>46</v>
      </c>
      <c r="C65" s="50">
        <v>0.1</v>
      </c>
      <c r="D65" s="65"/>
      <c r="E65" s="22">
        <f>C65*D65</f>
        <v>0</v>
      </c>
    </row>
    <row r="66" spans="1:5" ht="16.5" x14ac:dyDescent="0.25">
      <c r="A66" s="106" t="s">
        <v>74</v>
      </c>
      <c r="B66" s="107"/>
      <c r="C66" s="50">
        <v>0.2</v>
      </c>
      <c r="D66" s="65"/>
      <c r="E66" s="22">
        <f>+D66*C66</f>
        <v>0</v>
      </c>
    </row>
    <row r="67" spans="1:5" ht="16.5" x14ac:dyDescent="0.25">
      <c r="A67" s="106" t="s">
        <v>48</v>
      </c>
      <c r="B67" s="107" t="s">
        <v>49</v>
      </c>
      <c r="C67" s="50">
        <v>1.2</v>
      </c>
      <c r="D67" s="21"/>
      <c r="E67" s="22">
        <f>C67*D67</f>
        <v>0</v>
      </c>
    </row>
    <row r="68" spans="1:5" ht="16.5" x14ac:dyDescent="0.25">
      <c r="A68" s="106" t="s">
        <v>50</v>
      </c>
      <c r="B68" s="107"/>
      <c r="C68" s="35" t="s">
        <v>11</v>
      </c>
      <c r="D68" s="35" t="s">
        <v>44</v>
      </c>
      <c r="E68" s="64" t="s">
        <v>4</v>
      </c>
    </row>
    <row r="69" spans="1:5" ht="16.5" x14ac:dyDescent="0.25">
      <c r="A69" s="66"/>
      <c r="B69" s="40" t="s">
        <v>51</v>
      </c>
      <c r="C69" s="50">
        <v>0.1</v>
      </c>
      <c r="D69" s="65"/>
      <c r="E69" s="22">
        <f>C69*D69</f>
        <v>0</v>
      </c>
    </row>
    <row r="70" spans="1:5" ht="16.5" x14ac:dyDescent="0.25">
      <c r="A70" s="66"/>
      <c r="B70" s="40" t="s">
        <v>52</v>
      </c>
      <c r="C70" s="50">
        <v>0.2</v>
      </c>
      <c r="D70" s="65"/>
      <c r="E70" s="22">
        <f>C70*D70</f>
        <v>0</v>
      </c>
    </row>
    <row r="71" spans="1:5" ht="16.5" x14ac:dyDescent="0.25">
      <c r="A71" s="66"/>
      <c r="B71" s="40" t="s">
        <v>53</v>
      </c>
      <c r="C71" s="50">
        <v>0.3</v>
      </c>
      <c r="D71" s="65"/>
      <c r="E71" s="22">
        <f>C71*D71</f>
        <v>0</v>
      </c>
    </row>
    <row r="72" spans="1:5" x14ac:dyDescent="0.25">
      <c r="A72" s="106" t="s">
        <v>54</v>
      </c>
      <c r="B72" s="107" t="s">
        <v>55</v>
      </c>
      <c r="C72" s="35" t="s">
        <v>11</v>
      </c>
      <c r="D72" s="35" t="s">
        <v>44</v>
      </c>
      <c r="E72" s="64" t="s">
        <v>4</v>
      </c>
    </row>
    <row r="73" spans="1:5" ht="16.5" x14ac:dyDescent="0.25">
      <c r="A73" s="66"/>
      <c r="B73" s="40" t="s">
        <v>51</v>
      </c>
      <c r="C73" s="50">
        <v>0.05</v>
      </c>
      <c r="D73" s="65"/>
      <c r="E73" s="22">
        <f>C73*D73</f>
        <v>0</v>
      </c>
    </row>
    <row r="74" spans="1:5" ht="16.5" x14ac:dyDescent="0.25">
      <c r="A74" s="66"/>
      <c r="B74" s="40" t="s">
        <v>52</v>
      </c>
      <c r="C74" s="50">
        <v>0.1</v>
      </c>
      <c r="D74" s="65"/>
      <c r="E74" s="22">
        <f>C74*D74</f>
        <v>0</v>
      </c>
    </row>
    <row r="75" spans="1:5" ht="16.5" x14ac:dyDescent="0.25">
      <c r="A75" s="66"/>
      <c r="B75" s="40" t="s">
        <v>53</v>
      </c>
      <c r="C75" s="50">
        <v>0.2</v>
      </c>
      <c r="D75" s="65"/>
      <c r="E75" s="22">
        <f>C75*D75</f>
        <v>0</v>
      </c>
    </row>
    <row r="76" spans="1:5" ht="16.5" x14ac:dyDescent="0.25">
      <c r="A76" s="84" t="s">
        <v>56</v>
      </c>
      <c r="B76" s="103"/>
      <c r="C76" s="103"/>
      <c r="D76" s="103"/>
      <c r="E76" s="108"/>
    </row>
    <row r="77" spans="1:5" ht="30" x14ac:dyDescent="0.25">
      <c r="A77" s="55"/>
      <c r="B77" s="30"/>
      <c r="C77" s="46" t="s">
        <v>11</v>
      </c>
      <c r="D77" s="35" t="s">
        <v>57</v>
      </c>
      <c r="E77" s="64" t="s">
        <v>4</v>
      </c>
    </row>
    <row r="78" spans="1:5" ht="16.5" x14ac:dyDescent="0.25">
      <c r="A78" s="55"/>
      <c r="B78" s="40" t="s">
        <v>58</v>
      </c>
      <c r="C78" s="50">
        <v>2</v>
      </c>
      <c r="D78" s="65"/>
      <c r="E78" s="22">
        <f>C78*D78</f>
        <v>0</v>
      </c>
    </row>
    <row r="79" spans="1:5" ht="17.25" thickBot="1" x14ac:dyDescent="0.3">
      <c r="A79" s="67"/>
      <c r="B79" s="68" t="s">
        <v>59</v>
      </c>
      <c r="C79" s="69">
        <v>1</v>
      </c>
      <c r="D79" s="70"/>
      <c r="E79" s="26">
        <f>C79*D79</f>
        <v>0</v>
      </c>
    </row>
  </sheetData>
  <sheetProtection algorithmName="SHA-512" hashValue="SoF+BnnVZQa7uJhzO8/+7mM44AZl8lyRVfwN/h03RqrCEgh4ZZQTv6eSBg9wWDsAoWmbU4kU88QTyvguVYjM0Q==" saltValue="hueByRlpPnOABD8bN7PAPQ==" spinCount="100000" sheet="1" objects="1" scenarios="1"/>
  <mergeCells count="40">
    <mergeCell ref="D50:E50"/>
    <mergeCell ref="A72:B72"/>
    <mergeCell ref="A76:E76"/>
    <mergeCell ref="A59:E59"/>
    <mergeCell ref="A60:B60"/>
    <mergeCell ref="A63:B63"/>
    <mergeCell ref="A66:B66"/>
    <mergeCell ref="A67:B67"/>
    <mergeCell ref="A68:B68"/>
    <mergeCell ref="A57:C57"/>
    <mergeCell ref="A56:B56"/>
    <mergeCell ref="A31:B31"/>
    <mergeCell ref="A32:C32"/>
    <mergeCell ref="A37:C37"/>
    <mergeCell ref="A39:B39"/>
    <mergeCell ref="A40:B40"/>
    <mergeCell ref="A42:A44"/>
    <mergeCell ref="A46:B46"/>
    <mergeCell ref="A47:C47"/>
    <mergeCell ref="A49:B49"/>
    <mergeCell ref="A50:C50"/>
    <mergeCell ref="A30:B30"/>
    <mergeCell ref="A12:B12"/>
    <mergeCell ref="A13:B13"/>
    <mergeCell ref="A14:B14"/>
    <mergeCell ref="A15:B15"/>
    <mergeCell ref="A16:B16"/>
    <mergeCell ref="A17:B17"/>
    <mergeCell ref="A18:B18"/>
    <mergeCell ref="A20:C20"/>
    <mergeCell ref="A22:C22"/>
    <mergeCell ref="A23:B23"/>
    <mergeCell ref="A29:B29"/>
    <mergeCell ref="A11:B11"/>
    <mergeCell ref="A1:E1"/>
    <mergeCell ref="A5:C5"/>
    <mergeCell ref="A7:B7"/>
    <mergeCell ref="A9:B9"/>
    <mergeCell ref="A10:B10"/>
    <mergeCell ref="A8:B8"/>
  </mergeCells>
  <dataValidations count="2">
    <dataValidation type="list" allowBlank="1" showInputMessage="1" showErrorMessage="1" error="Solo &quot;si&quot; o &quot;no&quot;" sqref="D29:D31 D46" xr:uid="{00000000-0002-0000-0000-000000000000}">
      <formula1>$F$1:$F$2</formula1>
    </dataValidation>
    <dataValidation type="list" allowBlank="1" showInputMessage="1" showErrorMessage="1" error="Solo &quot;si&quot; o&quot;no&quot;" sqref="D39:D40" xr:uid="{00000000-0002-0000-0000-000001000000}">
      <formula1>$F$1:$F$2</formula1>
    </dataValidation>
  </dataValidations>
  <pageMargins left="0.62992125984251968" right="0.23622047244094491" top="0" bottom="0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Iglesias Gomez, Francisco Javier</dc:creator>
  <cp:lastModifiedBy>Riesgo Garcia, Esther</cp:lastModifiedBy>
  <cp:lastPrinted>2023-05-29T07:27:04Z</cp:lastPrinted>
  <dcterms:created xsi:type="dcterms:W3CDTF">2023-01-18T08:08:21Z</dcterms:created>
  <dcterms:modified xsi:type="dcterms:W3CDTF">2023-06-07T10:28:44Z</dcterms:modified>
</cp:coreProperties>
</file>