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acunación\Campañas Gripe-Neumo\Campaña 2021\SEGUMIENTO-EVALUACION\PRENSA\"/>
    </mc:Choice>
  </mc:AlternateContent>
  <xr:revisionPtr revIDLastSave="0" documentId="13_ncr:1_{FFEF3B4D-5DC7-4D7F-8F6F-E62737B39FC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-CyL- RESUMEN " sheetId="1" r:id="rId1"/>
    <sheet name="2-GEDAD Y PROV" sheetId="3" r:id="rId2"/>
    <sheet name="3-Trabajadores de Sacyl" sheetId="6" r:id="rId3"/>
    <sheet name="4-SPRL_ sin Sacyl" sheetId="2" r:id="rId4"/>
    <sheet name="EMBARAZADAS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6" l="1"/>
  <c r="B12" i="7"/>
  <c r="D11" i="7"/>
  <c r="D10" i="7"/>
  <c r="D9" i="7"/>
  <c r="D8" i="7"/>
  <c r="D7" i="7"/>
  <c r="D6" i="7"/>
  <c r="D5" i="7"/>
  <c r="D4" i="7"/>
  <c r="D36" i="6"/>
  <c r="C14" i="6"/>
  <c r="C4" i="6"/>
  <c r="C12" i="7" l="1"/>
  <c r="D12" i="7" s="1"/>
  <c r="D3" i="7"/>
  <c r="C30" i="3"/>
  <c r="D30" i="3" s="1"/>
  <c r="B30" i="3"/>
  <c r="D28" i="3"/>
  <c r="D27" i="3"/>
  <c r="D26" i="3"/>
  <c r="D25" i="3"/>
  <c r="D24" i="3"/>
  <c r="D23" i="3"/>
  <c r="D22" i="3"/>
  <c r="D21" i="3"/>
  <c r="D20" i="3"/>
  <c r="Q14" i="3"/>
  <c r="O14" i="3"/>
  <c r="P14" i="3" s="1"/>
  <c r="N14" i="3"/>
  <c r="L14" i="3"/>
  <c r="M14" i="3" s="1"/>
  <c r="K14" i="3"/>
  <c r="I14" i="3"/>
  <c r="H14" i="3"/>
  <c r="F14" i="3"/>
  <c r="G14" i="3" s="1"/>
  <c r="E14" i="3"/>
  <c r="C14" i="3"/>
  <c r="B14" i="3"/>
  <c r="P12" i="3"/>
  <c r="M12" i="3"/>
  <c r="J12" i="3"/>
  <c r="G12" i="3"/>
  <c r="D12" i="3"/>
  <c r="P11" i="3"/>
  <c r="M11" i="3"/>
  <c r="J11" i="3"/>
  <c r="G11" i="3"/>
  <c r="D11" i="3"/>
  <c r="P10" i="3"/>
  <c r="M10" i="3"/>
  <c r="J10" i="3"/>
  <c r="G10" i="3"/>
  <c r="D10" i="3"/>
  <c r="P9" i="3"/>
  <c r="M9" i="3"/>
  <c r="J9" i="3"/>
  <c r="G9" i="3"/>
  <c r="D9" i="3"/>
  <c r="P8" i="3"/>
  <c r="M8" i="3"/>
  <c r="J8" i="3"/>
  <c r="G8" i="3"/>
  <c r="D8" i="3"/>
  <c r="P7" i="3"/>
  <c r="M7" i="3"/>
  <c r="J7" i="3"/>
  <c r="G7" i="3"/>
  <c r="D7" i="3"/>
  <c r="P6" i="3"/>
  <c r="M6" i="3"/>
  <c r="J6" i="3"/>
  <c r="G6" i="3"/>
  <c r="D6" i="3"/>
  <c r="P5" i="3"/>
  <c r="M5" i="3"/>
  <c r="J5" i="3"/>
  <c r="G5" i="3"/>
  <c r="D5" i="3"/>
  <c r="P4" i="3"/>
  <c r="M4" i="3"/>
  <c r="J4" i="3"/>
  <c r="G4" i="3"/>
  <c r="D4" i="3"/>
  <c r="D25" i="2"/>
  <c r="C25" i="2"/>
  <c r="B25" i="2"/>
  <c r="E25" i="2" s="1"/>
  <c r="E24" i="2"/>
  <c r="E23" i="2"/>
  <c r="E22" i="2"/>
  <c r="E21" i="2"/>
  <c r="E20" i="2"/>
  <c r="E19" i="2"/>
  <c r="E18" i="2"/>
  <c r="E17" i="2"/>
  <c r="E16" i="2"/>
  <c r="D4" i="1"/>
  <c r="G4" i="1"/>
  <c r="D5" i="1"/>
  <c r="G5" i="1"/>
  <c r="D6" i="1"/>
  <c r="G6" i="1"/>
  <c r="D7" i="1"/>
  <c r="G7" i="1"/>
  <c r="D8" i="1"/>
  <c r="G8" i="1"/>
  <c r="D9" i="1"/>
  <c r="G9" i="1"/>
  <c r="B11" i="1"/>
  <c r="C11" i="1"/>
  <c r="E11" i="1"/>
  <c r="F11" i="1"/>
  <c r="D12" i="1"/>
  <c r="G12" i="1"/>
  <c r="D13" i="1"/>
  <c r="G13" i="1"/>
  <c r="D14" i="1"/>
  <c r="G14" i="1"/>
  <c r="D19" i="1"/>
  <c r="G19" i="1"/>
  <c r="D11" i="1" l="1"/>
  <c r="G11" i="1"/>
  <c r="D14" i="3"/>
  <c r="J14" i="3"/>
</calcChain>
</file>

<file path=xl/sharedStrings.xml><?xml version="1.0" encoding="utf-8"?>
<sst xmlns="http://schemas.openxmlformats.org/spreadsheetml/2006/main" count="173" uniqueCount="103">
  <si>
    <t>De 75 años y más</t>
  </si>
  <si>
    <t>Entre 70 y 74 años</t>
  </si>
  <si>
    <t>Entre  65 y 69 años</t>
  </si>
  <si>
    <t>Entre 60 y 64 años</t>
  </si>
  <si>
    <t>COBERTURA</t>
  </si>
  <si>
    <t>VACUNADOS</t>
  </si>
  <si>
    <t>POBLACION (1)</t>
  </si>
  <si>
    <t>(d) Fuente: RENA, nº recién nacidos de enero-julio y  noviembre-diciembre en 2021</t>
  </si>
  <si>
    <t>(a) Trabajadores sanitarios y no sanitarios (b) Trabajadores sanitarios</t>
  </si>
  <si>
    <t>TOTAL Castilla y León</t>
  </si>
  <si>
    <t>77.56</t>
  </si>
  <si>
    <t>Embarazadas</t>
  </si>
  <si>
    <t>Otros</t>
  </si>
  <si>
    <t>Servicios de prevención de riesgos laborales/mutuas (SPRL)</t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</si>
  <si>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Trabajadores de la Gerencia de Emergencias Sanitarias </t>
    </r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</si>
  <si>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Trabajadores de Atención Primaria</t>
    </r>
  </si>
  <si>
    <t>Trabajadores</t>
  </si>
  <si>
    <t>De 65 años y más</t>
  </si>
  <si>
    <t>De 60 años y más</t>
  </si>
  <si>
    <t>Grupos de edad</t>
  </si>
  <si>
    <t>SERVICIOS DE PREVENCIÓN RIESGOS LABORALES</t>
  </si>
  <si>
    <t>RESULTADOS  SERVICIOS DE PREVENCIÓN (excluido Sacyl)</t>
  </si>
  <si>
    <t>PROV</t>
  </si>
  <si>
    <t>GRIPE</t>
  </si>
  <si>
    <t>&lt; 59 a.</t>
  </si>
  <si>
    <t>60-64</t>
  </si>
  <si>
    <t>≥ 65 a.</t>
  </si>
  <si>
    <t>TOTAL</t>
  </si>
  <si>
    <t xml:space="preserve">ÁV </t>
  </si>
  <si>
    <t>BU</t>
  </si>
  <si>
    <t>LE</t>
  </si>
  <si>
    <t>PA</t>
  </si>
  <si>
    <t>SA</t>
  </si>
  <si>
    <t>SG</t>
  </si>
  <si>
    <t>SO</t>
  </si>
  <si>
    <t>VA</t>
  </si>
  <si>
    <t xml:space="preserve">ZA </t>
  </si>
  <si>
    <t>C. Y L.</t>
  </si>
  <si>
    <t xml:space="preserve"> Sin incluir trabajadores del Servicio de Prevención de Sacyl </t>
  </si>
  <si>
    <t>59 AÑOS y MENOS</t>
  </si>
  <si>
    <t xml:space="preserve"> 60-64 AÑOS </t>
  </si>
  <si>
    <t>65-69 años</t>
  </si>
  <si>
    <t>70-74 años</t>
  </si>
  <si>
    <t>75 AÑOS Y MAS</t>
  </si>
  <si>
    <t xml:space="preserve"> 60 AÑOS y MAS</t>
  </si>
  <si>
    <t xml:space="preserve"> 65 AÑOSY MAS</t>
  </si>
  <si>
    <t>NE</t>
  </si>
  <si>
    <t xml:space="preserve"> TOTAL</t>
  </si>
  <si>
    <t>Provincia</t>
  </si>
  <si>
    <t xml:space="preserve">Pobl. </t>
  </si>
  <si>
    <t>NºVac.</t>
  </si>
  <si>
    <t>CV(%)</t>
  </si>
  <si>
    <t>Pobl.</t>
  </si>
  <si>
    <t>AVILA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</si>
  <si>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</si>
  <si>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</si>
  <si>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</si>
  <si>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</si>
  <si>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</si>
  <si>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</si>
  <si>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</si>
  <si>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</si>
  <si>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SIN PROVINCIA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</si>
  <si>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</si>
  <si>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</si>
  <si>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</si>
  <si>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</si>
  <si>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</si>
  <si>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</si>
  <si>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</si>
  <si>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</si>
  <si>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Zamora</t>
  </si>
  <si>
    <t>Plantilla*
31/12/2021</t>
  </si>
  <si>
    <t>Nº Vacunados</t>
  </si>
  <si>
    <t>Cobertura</t>
  </si>
  <si>
    <t>El Bierzo</t>
  </si>
  <si>
    <t>TOTAL HOSPITALES</t>
  </si>
  <si>
    <t>Atención Primaria</t>
  </si>
  <si>
    <t>Nº Vacunados DGSP</t>
  </si>
  <si>
    <t>DENOMINADOR*</t>
  </si>
  <si>
    <r>
      <t>9.388</t>
    </r>
    <r>
      <rPr>
        <vertAlign val="superscript"/>
        <sz val="11"/>
        <color theme="1"/>
        <rFont val="Calibri"/>
        <family val="2"/>
        <scheme val="minor"/>
      </rPr>
      <t>d</t>
    </r>
  </si>
  <si>
    <r>
      <t>9.910</t>
    </r>
    <r>
      <rPr>
        <vertAlign val="superscript"/>
        <sz val="9"/>
        <color theme="1"/>
        <rFont val="Calibri"/>
        <family val="2"/>
        <scheme val="minor"/>
      </rPr>
      <t>d</t>
    </r>
  </si>
  <si>
    <r>
      <t xml:space="preserve">1 </t>
    </r>
    <r>
      <rPr>
        <i/>
        <sz val="9"/>
        <rFont val="Calibri"/>
        <family val="2"/>
        <scheme val="minor"/>
      </rPr>
      <t>Las coberturas se calculan con el denominador Población a 1 de enero de 2021. Estadística del Padrón continuo. INE y trabajadores Sacyl, plantilla a 31/12/2021</t>
    </r>
  </si>
  <si>
    <t>CAMPAÑA 2020</t>
  </si>
  <si>
    <t>CAMPAÑA 2021</t>
  </si>
  <si>
    <t>Trabajadores (otros)</t>
  </si>
  <si>
    <t>Trabajadores de centros Sacyl</t>
  </si>
  <si>
    <t>DATOS COMUNICADOS POR EL SERCICIO DE SALUD LABORAL DE LA D.G. DE PROFESIONALES (GERENCIA REGIONAL DE SALUD)</t>
  </si>
  <si>
    <t>Hospital Clínico Universitario</t>
  </si>
  <si>
    <t>Hospital de Medina del Campo</t>
  </si>
  <si>
    <t>Hospital Universitario de Burgos</t>
  </si>
  <si>
    <t>Hospital 'Santiago apóstol' (Miranda de Ebro)</t>
  </si>
  <si>
    <t>Hospital 'Santos Reyes' (Aranda de Duero)</t>
  </si>
  <si>
    <t>Gerencia de Emergencias Sanitarias</t>
  </si>
  <si>
    <t xml:space="preserve"> 'Valladolid Oeste'</t>
  </si>
  <si>
    <t xml:space="preserve"> 'Valladolid Este'</t>
  </si>
  <si>
    <t>CAMPAÑA DE VACUNACIÓN ANTIGRIPAL 2021</t>
  </si>
  <si>
    <t>CAMPAÑA AUTONÓMICA 2021 DE VACUNACIÓN FRENTE A LA GRIPE (EMBARAZADAS)</t>
  </si>
  <si>
    <t>* Fuente: RENA (n.º recién nacidos de enero-julio y  noviembre-diciembre de 2021)</t>
  </si>
  <si>
    <t>N.º DE EMBARAZADAS VACUNADAS</t>
  </si>
  <si>
    <t>Atención hospitalaria</t>
  </si>
  <si>
    <r>
      <rPr>
        <vertAlign val="super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>Trabajadores de atención hospitalaria</t>
    </r>
  </si>
  <si>
    <t>Pobl: Población a 1 enero de 2021. Estadística del Padrón continuo. INE ; N.º vac: número de vacunados; CV: cobertura vacunal (%).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</si>
</sst>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u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215">
    <xf numFmtId="0" fontId="0" fillId="0" borderId="0" xfId="0"/>
    <xf numFmtId="3" fontId="0" fillId="0" borderId="0" xfId="0" applyNumberFormat="1" applyAlignment="1">
      <alignment horizontal="center"/>
    </xf>
    <xf numFmtId="10" fontId="4" fillId="3" borderId="5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0" fontId="4" fillId="4" borderId="5" xfId="0" applyNumberFormat="1" applyFont="1" applyFill="1" applyBorder="1" applyAlignment="1">
      <alignment horizontal="center" vertical="center"/>
    </xf>
    <xf numFmtId="10" fontId="3" fillId="3" borderId="5" xfId="0" applyNumberFormat="1" applyFont="1" applyFill="1" applyBorder="1" applyAlignment="1">
      <alignment horizontal="center" vertical="center"/>
    </xf>
    <xf numFmtId="10" fontId="3" fillId="4" borderId="5" xfId="0" applyNumberFormat="1" applyFont="1" applyFill="1" applyBorder="1" applyAlignment="1">
      <alignment horizontal="center" vertical="center"/>
    </xf>
    <xf numFmtId="3" fontId="4" fillId="5" borderId="0" xfId="0" applyNumberFormat="1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/>
    </xf>
    <xf numFmtId="10" fontId="0" fillId="0" borderId="0" xfId="0" applyNumberFormat="1"/>
    <xf numFmtId="3" fontId="3" fillId="4" borderId="17" xfId="0" applyNumberFormat="1" applyFont="1" applyFill="1" applyBorder="1" applyAlignment="1">
      <alignment horizontal="center"/>
    </xf>
    <xf numFmtId="3" fontId="3" fillId="4" borderId="21" xfId="0" applyNumberFormat="1" applyFont="1" applyFill="1" applyBorder="1" applyAlignment="1">
      <alignment horizontal="center"/>
    </xf>
    <xf numFmtId="10" fontId="3" fillId="3" borderId="12" xfId="0" applyNumberFormat="1" applyFont="1" applyFill="1" applyBorder="1" applyAlignment="1">
      <alignment horizontal="center"/>
    </xf>
    <xf numFmtId="10" fontId="3" fillId="4" borderId="12" xfId="0" applyNumberFormat="1" applyFont="1" applyFill="1" applyBorder="1" applyAlignment="1">
      <alignment horizontal="center"/>
    </xf>
    <xf numFmtId="0" fontId="3" fillId="4" borderId="22" xfId="0" applyFont="1" applyFill="1" applyBorder="1"/>
    <xf numFmtId="10" fontId="0" fillId="7" borderId="23" xfId="0" applyNumberFormat="1" applyFill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10" fontId="0" fillId="2" borderId="23" xfId="0" applyNumberFormat="1" applyFill="1" applyBorder="1" applyAlignment="1">
      <alignment horizontal="center"/>
    </xf>
    <xf numFmtId="10" fontId="0" fillId="3" borderId="5" xfId="0" applyNumberFormat="1" applyFill="1" applyBorder="1" applyAlignment="1">
      <alignment horizontal="center"/>
    </xf>
    <xf numFmtId="10" fontId="0" fillId="4" borderId="5" xfId="0" applyNumberFormat="1" applyFill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3" fillId="3" borderId="5" xfId="0" applyFont="1" applyFill="1" applyBorder="1"/>
    <xf numFmtId="0" fontId="3" fillId="0" borderId="0" xfId="0" applyFont="1"/>
    <xf numFmtId="0" fontId="0" fillId="0" borderId="5" xfId="0" applyBorder="1" applyAlignment="1">
      <alignment horizontal="right"/>
    </xf>
    <xf numFmtId="0" fontId="3" fillId="0" borderId="8" xfId="0" applyFont="1" applyBorder="1"/>
    <xf numFmtId="0" fontId="0" fillId="3" borderId="5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10" fontId="5" fillId="3" borderId="5" xfId="0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6" fillId="4" borderId="5" xfId="0" applyFont="1" applyFill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0" fontId="5" fillId="4" borderId="5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6" xfId="0" applyFont="1" applyBorder="1"/>
    <xf numFmtId="0" fontId="3" fillId="5" borderId="5" xfId="0" applyFont="1" applyFill="1" applyBorder="1"/>
    <xf numFmtId="3" fontId="0" fillId="0" borderId="6" xfId="0" applyNumberForma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4" fillId="5" borderId="6" xfId="0" applyNumberFormat="1" applyFont="1" applyFill="1" applyBorder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0" fontId="4" fillId="5" borderId="8" xfId="0" applyFont="1" applyFill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3" borderId="5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3" fillId="0" borderId="9" xfId="0" applyFont="1" applyBorder="1" applyAlignment="1">
      <alignment horizontal="left" vertical="center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26" xfId="0" applyFont="1" applyFill="1" applyBorder="1"/>
    <xf numFmtId="0" fontId="3" fillId="0" borderId="28" xfId="0" applyFont="1" applyBorder="1"/>
    <xf numFmtId="0" fontId="6" fillId="5" borderId="8" xfId="0" applyFont="1" applyFill="1" applyBorder="1" applyAlignment="1">
      <alignment horizontal="right" vertical="center"/>
    </xf>
    <xf numFmtId="0" fontId="14" fillId="0" borderId="0" xfId="2"/>
    <xf numFmtId="0" fontId="14" fillId="0" borderId="0" xfId="2" applyAlignment="1">
      <alignment horizontal="center"/>
    </xf>
    <xf numFmtId="0" fontId="15" fillId="0" borderId="0" xfId="2" applyFont="1"/>
    <xf numFmtId="0" fontId="15" fillId="0" borderId="0" xfId="2" applyFont="1" applyAlignment="1">
      <alignment horizontal="center"/>
    </xf>
    <xf numFmtId="0" fontId="17" fillId="0" borderId="0" xfId="2" applyFont="1" applyAlignment="1">
      <alignment horizontal="center" wrapText="1"/>
    </xf>
    <xf numFmtId="0" fontId="18" fillId="0" borderId="30" xfId="2" applyFont="1" applyBorder="1" applyAlignment="1">
      <alignment horizontal="right"/>
    </xf>
    <xf numFmtId="0" fontId="18" fillId="0" borderId="31" xfId="2" applyFont="1" applyBorder="1" applyAlignment="1">
      <alignment horizontal="right"/>
    </xf>
    <xf numFmtId="0" fontId="18" fillId="0" borderId="32" xfId="2" applyFont="1" applyBorder="1" applyAlignment="1">
      <alignment horizontal="right"/>
    </xf>
    <xf numFmtId="0" fontId="18" fillId="0" borderId="29" xfId="2" applyFont="1" applyBorder="1" applyAlignment="1">
      <alignment horizontal="right" vertical="distributed" wrapText="1"/>
    </xf>
    <xf numFmtId="0" fontId="18" fillId="0" borderId="0" xfId="2" applyFont="1" applyAlignment="1">
      <alignment horizontal="center" vertical="distributed" wrapText="1"/>
    </xf>
    <xf numFmtId="0" fontId="19" fillId="5" borderId="33" xfId="2" applyFont="1" applyFill="1" applyBorder="1"/>
    <xf numFmtId="3" fontId="19" fillId="5" borderId="34" xfId="2" applyNumberFormat="1" applyFont="1" applyFill="1" applyBorder="1" applyAlignment="1">
      <alignment horizontal="right"/>
    </xf>
    <xf numFmtId="3" fontId="19" fillId="5" borderId="35" xfId="2" applyNumberFormat="1" applyFont="1" applyFill="1" applyBorder="1" applyAlignment="1">
      <alignment horizontal="right"/>
    </xf>
    <xf numFmtId="3" fontId="20" fillId="5" borderId="0" xfId="2" applyNumberFormat="1" applyFont="1" applyFill="1" applyAlignment="1">
      <alignment horizontal="center"/>
    </xf>
    <xf numFmtId="0" fontId="19" fillId="5" borderId="32" xfId="2" applyFont="1" applyFill="1" applyBorder="1"/>
    <xf numFmtId="3" fontId="19" fillId="5" borderId="0" xfId="2" applyNumberFormat="1" applyFont="1" applyFill="1" applyAlignment="1">
      <alignment horizontal="center"/>
    </xf>
    <xf numFmtId="0" fontId="14" fillId="5" borderId="0" xfId="2" applyFill="1"/>
    <xf numFmtId="0" fontId="19" fillId="0" borderId="32" xfId="2" applyFont="1" applyBorder="1"/>
    <xf numFmtId="3" fontId="19" fillId="0" borderId="34" xfId="2" applyNumberFormat="1" applyFont="1" applyBorder="1" applyAlignment="1">
      <alignment horizontal="right"/>
    </xf>
    <xf numFmtId="3" fontId="19" fillId="0" borderId="35" xfId="2" applyNumberFormat="1" applyFont="1" applyBorder="1" applyAlignment="1">
      <alignment horizontal="right"/>
    </xf>
    <xf numFmtId="3" fontId="19" fillId="0" borderId="0" xfId="2" applyNumberFormat="1" applyFont="1" applyAlignment="1">
      <alignment horizontal="center"/>
    </xf>
    <xf numFmtId="0" fontId="15" fillId="5" borderId="6" xfId="2" applyFont="1" applyFill="1" applyBorder="1" applyAlignment="1">
      <alignment horizontal="center"/>
    </xf>
    <xf numFmtId="0" fontId="19" fillId="5" borderId="36" xfId="2" applyFont="1" applyFill="1" applyBorder="1"/>
    <xf numFmtId="3" fontId="19" fillId="5" borderId="37" xfId="2" applyNumberFormat="1" applyFont="1" applyFill="1" applyBorder="1" applyAlignment="1">
      <alignment horizontal="right"/>
    </xf>
    <xf numFmtId="0" fontId="19" fillId="5" borderId="29" xfId="2" applyFont="1" applyFill="1" applyBorder="1"/>
    <xf numFmtId="3" fontId="18" fillId="5" borderId="29" xfId="2" applyNumberFormat="1" applyFont="1" applyFill="1" applyBorder="1" applyAlignment="1">
      <alignment horizontal="right"/>
    </xf>
    <xf numFmtId="3" fontId="21" fillId="5" borderId="0" xfId="2" applyNumberFormat="1" applyFont="1" applyFill="1" applyAlignment="1">
      <alignment horizontal="center"/>
    </xf>
    <xf numFmtId="3" fontId="14" fillId="0" borderId="0" xfId="2" applyNumberFormat="1"/>
    <xf numFmtId="0" fontId="3" fillId="9" borderId="17" xfId="0" applyFont="1" applyFill="1" applyBorder="1" applyAlignment="1">
      <alignment horizontal="center"/>
    </xf>
    <xf numFmtId="0" fontId="3" fillId="4" borderId="40" xfId="0" applyFont="1" applyFill="1" applyBorder="1"/>
    <xf numFmtId="0" fontId="3" fillId="2" borderId="25" xfId="0" applyFont="1" applyFill="1" applyBorder="1" applyAlignment="1">
      <alignment horizontal="center"/>
    </xf>
    <xf numFmtId="0" fontId="0" fillId="0" borderId="24" xfId="0" applyBorder="1"/>
    <xf numFmtId="10" fontId="0" fillId="7" borderId="0" xfId="0" applyNumberFormat="1" applyFill="1" applyAlignment="1">
      <alignment horizontal="center"/>
    </xf>
    <xf numFmtId="1" fontId="0" fillId="7" borderId="0" xfId="0" applyNumberFormat="1" applyFill="1" applyAlignment="1">
      <alignment horizontal="center"/>
    </xf>
    <xf numFmtId="0" fontId="0" fillId="0" borderId="41" xfId="0" applyBorder="1"/>
    <xf numFmtId="0" fontId="0" fillId="0" borderId="39" xfId="0" applyBorder="1"/>
    <xf numFmtId="3" fontId="0" fillId="0" borderId="21" xfId="0" applyNumberFormat="1" applyBorder="1" applyAlignment="1">
      <alignment horizontal="center"/>
    </xf>
    <xf numFmtId="10" fontId="0" fillId="7" borderId="16" xfId="0" applyNumberFormat="1" applyFill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10" fontId="0" fillId="7" borderId="17" xfId="0" applyNumberFormat="1" applyFill="1" applyBorder="1" applyAlignment="1">
      <alignment horizontal="center"/>
    </xf>
    <xf numFmtId="1" fontId="0" fillId="7" borderId="17" xfId="0" applyNumberFormat="1" applyFill="1" applyBorder="1" applyAlignment="1">
      <alignment horizontal="center"/>
    </xf>
    <xf numFmtId="10" fontId="0" fillId="2" borderId="16" xfId="0" applyNumberFormat="1" applyFill="1" applyBorder="1" applyAlignment="1">
      <alignment horizontal="center"/>
    </xf>
    <xf numFmtId="0" fontId="3" fillId="4" borderId="38" xfId="0" applyFont="1" applyFill="1" applyBorder="1"/>
    <xf numFmtId="3" fontId="3" fillId="4" borderId="22" xfId="0" applyNumberFormat="1" applyFont="1" applyFill="1" applyBorder="1" applyAlignment="1">
      <alignment horizontal="center"/>
    </xf>
    <xf numFmtId="10" fontId="3" fillId="4" borderId="42" xfId="0" applyNumberFormat="1" applyFont="1" applyFill="1" applyBorder="1" applyAlignment="1">
      <alignment horizontal="center"/>
    </xf>
    <xf numFmtId="3" fontId="3" fillId="4" borderId="43" xfId="0" applyNumberFormat="1" applyFont="1" applyFill="1" applyBorder="1" applyAlignment="1">
      <alignment horizontal="center"/>
    </xf>
    <xf numFmtId="10" fontId="3" fillId="4" borderId="43" xfId="0" applyNumberFormat="1" applyFon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center"/>
    </xf>
    <xf numFmtId="10" fontId="3" fillId="4" borderId="1" xfId="0" applyNumberFormat="1" applyFont="1" applyFill="1" applyBorder="1" applyAlignment="1">
      <alignment horizontal="center"/>
    </xf>
    <xf numFmtId="1" fontId="3" fillId="4" borderId="43" xfId="0" applyNumberFormat="1" applyFont="1" applyFill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2" fillId="0" borderId="0" xfId="0" applyFont="1"/>
    <xf numFmtId="0" fontId="27" fillId="0" borderId="39" xfId="0" applyFont="1" applyBorder="1" applyAlignment="1">
      <alignment vertical="center"/>
    </xf>
    <xf numFmtId="0" fontId="28" fillId="4" borderId="39" xfId="0" applyFont="1" applyFill="1" applyBorder="1" applyAlignment="1">
      <alignment horizontal="center" vertical="center" wrapText="1"/>
    </xf>
    <xf numFmtId="3" fontId="4" fillId="0" borderId="44" xfId="0" applyNumberFormat="1" applyFont="1" applyBorder="1" applyAlignment="1">
      <alignment vertical="center"/>
    </xf>
    <xf numFmtId="3" fontId="5" fillId="0" borderId="44" xfId="0" applyNumberFormat="1" applyFont="1" applyBorder="1" applyAlignment="1">
      <alignment vertical="center"/>
    </xf>
    <xf numFmtId="3" fontId="5" fillId="5" borderId="39" xfId="0" applyNumberFormat="1" applyFont="1" applyFill="1" applyBorder="1" applyAlignment="1">
      <alignment horizontal="right" vertical="center"/>
    </xf>
    <xf numFmtId="10" fontId="5" fillId="0" borderId="39" xfId="0" applyNumberFormat="1" applyFont="1" applyBorder="1"/>
    <xf numFmtId="3" fontId="29" fillId="10" borderId="46" xfId="0" applyNumberFormat="1" applyFont="1" applyFill="1" applyBorder="1" applyAlignment="1">
      <alignment vertical="center"/>
    </xf>
    <xf numFmtId="0" fontId="5" fillId="0" borderId="0" xfId="0" applyFont="1"/>
    <xf numFmtId="3" fontId="4" fillId="0" borderId="34" xfId="0" applyNumberFormat="1" applyFont="1" applyBorder="1" applyAlignment="1">
      <alignment horizontal="right" vertical="center"/>
    </xf>
    <xf numFmtId="3" fontId="5" fillId="0" borderId="39" xfId="0" applyNumberFormat="1" applyFont="1" applyBorder="1" applyAlignment="1">
      <alignment horizontal="right" vertical="center"/>
    </xf>
    <xf numFmtId="3" fontId="4" fillId="0" borderId="47" xfId="0" applyNumberFormat="1" applyFont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4" fillId="0" borderId="38" xfId="0" applyNumberFormat="1" applyFont="1" applyBorder="1" applyAlignment="1">
      <alignment vertical="center"/>
    </xf>
    <xf numFmtId="3" fontId="5" fillId="0" borderId="38" xfId="0" applyNumberFormat="1" applyFont="1" applyBorder="1" applyAlignment="1">
      <alignment vertical="center"/>
    </xf>
    <xf numFmtId="3" fontId="4" fillId="0" borderId="39" xfId="0" applyNumberFormat="1" applyFont="1" applyBorder="1" applyAlignment="1">
      <alignment vertical="center"/>
    </xf>
    <xf numFmtId="3" fontId="5" fillId="0" borderId="39" xfId="0" applyNumberFormat="1" applyFont="1" applyBorder="1" applyAlignment="1">
      <alignment vertical="center"/>
    </xf>
    <xf numFmtId="3" fontId="5" fillId="5" borderId="39" xfId="0" applyNumberFormat="1" applyFont="1" applyFill="1" applyBorder="1" applyAlignment="1">
      <alignment vertical="center"/>
    </xf>
    <xf numFmtId="3" fontId="5" fillId="5" borderId="41" xfId="0" applyNumberFormat="1" applyFont="1" applyFill="1" applyBorder="1" applyAlignment="1">
      <alignment horizontal="right" vertical="center"/>
    </xf>
    <xf numFmtId="3" fontId="5" fillId="0" borderId="44" xfId="0" applyNumberFormat="1" applyFont="1" applyBorder="1" applyAlignment="1">
      <alignment horizontal="right" vertical="center"/>
    </xf>
    <xf numFmtId="10" fontId="5" fillId="0" borderId="44" xfId="0" applyNumberFormat="1" applyFont="1" applyBorder="1"/>
    <xf numFmtId="3" fontId="2" fillId="0" borderId="0" xfId="0" applyNumberFormat="1" applyFont="1"/>
    <xf numFmtId="9" fontId="2" fillId="0" borderId="0" xfId="0" applyNumberFormat="1" applyFont="1"/>
    <xf numFmtId="0" fontId="30" fillId="8" borderId="29" xfId="0" applyFont="1" applyFill="1" applyBorder="1" applyAlignment="1">
      <alignment vertical="center"/>
    </xf>
    <xf numFmtId="0" fontId="30" fillId="0" borderId="23" xfId="0" applyFont="1" applyBorder="1" applyAlignment="1">
      <alignment vertical="center"/>
    </xf>
    <xf numFmtId="3" fontId="27" fillId="0" borderId="41" xfId="0" applyNumberFormat="1" applyFont="1" applyBorder="1" applyAlignment="1">
      <alignment vertical="center"/>
    </xf>
    <xf numFmtId="3" fontId="5" fillId="5" borderId="38" xfId="0" applyNumberFormat="1" applyFont="1" applyFill="1" applyBorder="1" applyAlignment="1">
      <alignment horizontal="right" vertical="center"/>
    </xf>
    <xf numFmtId="10" fontId="5" fillId="0" borderId="38" xfId="0" applyNumberFormat="1" applyFont="1" applyBorder="1"/>
    <xf numFmtId="0" fontId="3" fillId="11" borderId="39" xfId="0" applyFont="1" applyFill="1" applyBorder="1"/>
    <xf numFmtId="0" fontId="0" fillId="11" borderId="39" xfId="0" applyFill="1" applyBorder="1"/>
    <xf numFmtId="10" fontId="3" fillId="11" borderId="39" xfId="0" applyNumberFormat="1" applyFont="1" applyFill="1" applyBorder="1"/>
    <xf numFmtId="3" fontId="5" fillId="0" borderId="41" xfId="0" applyNumberFormat="1" applyFont="1" applyBorder="1" applyAlignment="1">
      <alignment horizontal="right" vertical="center"/>
    </xf>
    <xf numFmtId="0" fontId="30" fillId="0" borderId="39" xfId="0" applyFont="1" applyBorder="1"/>
    <xf numFmtId="0" fontId="5" fillId="0" borderId="39" xfId="0" applyFont="1" applyBorder="1"/>
    <xf numFmtId="10" fontId="0" fillId="0" borderId="39" xfId="1" applyNumberFormat="1" applyFont="1" applyBorder="1"/>
    <xf numFmtId="3" fontId="0" fillId="0" borderId="39" xfId="0" applyNumberFormat="1" applyBorder="1"/>
    <xf numFmtId="3" fontId="4" fillId="8" borderId="39" xfId="0" applyNumberFormat="1" applyFont="1" applyFill="1" applyBorder="1" applyAlignment="1">
      <alignment vertical="center"/>
    </xf>
    <xf numFmtId="3" fontId="3" fillId="8" borderId="39" xfId="0" applyNumberFormat="1" applyFont="1" applyFill="1" applyBorder="1"/>
    <xf numFmtId="3" fontId="4" fillId="8" borderId="39" xfId="0" applyNumberFormat="1" applyFont="1" applyFill="1" applyBorder="1"/>
    <xf numFmtId="10" fontId="3" fillId="8" borderId="39" xfId="1" applyNumberFormat="1" applyFont="1" applyFill="1" applyBorder="1"/>
    <xf numFmtId="0" fontId="26" fillId="0" borderId="0" xfId="0" applyFont="1" applyAlignment="1">
      <alignment vertical="center"/>
    </xf>
    <xf numFmtId="0" fontId="0" fillId="0" borderId="48" xfId="0" applyBorder="1"/>
    <xf numFmtId="0" fontId="0" fillId="0" borderId="49" xfId="0" applyBorder="1"/>
    <xf numFmtId="0" fontId="10" fillId="0" borderId="0" xfId="0" applyFont="1"/>
    <xf numFmtId="0" fontId="3" fillId="4" borderId="50" xfId="0" applyFont="1" applyFill="1" applyBorder="1" applyAlignment="1">
      <alignment horizontal="left" vertical="center"/>
    </xf>
    <xf numFmtId="0" fontId="3" fillId="4" borderId="40" xfId="0" applyFont="1" applyFill="1" applyBorder="1" applyAlignment="1">
      <alignment vertical="center"/>
    </xf>
    <xf numFmtId="10" fontId="7" fillId="0" borderId="0" xfId="0" applyNumberFormat="1" applyFont="1"/>
    <xf numFmtId="3" fontId="0" fillId="5" borderId="0" xfId="0" applyNumberFormat="1" applyFill="1" applyAlignment="1">
      <alignment horizontal="center"/>
    </xf>
    <xf numFmtId="10" fontId="0" fillId="5" borderId="5" xfId="0" applyNumberFormat="1" applyFill="1" applyBorder="1" applyAlignment="1">
      <alignment horizontal="center"/>
    </xf>
    <xf numFmtId="3" fontId="27" fillId="4" borderId="13" xfId="0" applyNumberFormat="1" applyFont="1" applyFill="1" applyBorder="1" applyAlignment="1">
      <alignment vertical="center"/>
    </xf>
    <xf numFmtId="3" fontId="4" fillId="4" borderId="29" xfId="0" applyNumberFormat="1" applyFont="1" applyFill="1" applyBorder="1" applyAlignment="1">
      <alignment horizontal="right" vertical="center"/>
    </xf>
    <xf numFmtId="10" fontId="4" fillId="4" borderId="29" xfId="0" applyNumberFormat="1" applyFont="1" applyFill="1" applyBorder="1"/>
    <xf numFmtId="3" fontId="4" fillId="10" borderId="45" xfId="0" applyNumberFormat="1" applyFont="1" applyFill="1" applyBorder="1" applyAlignment="1">
      <alignment vertical="center"/>
    </xf>
    <xf numFmtId="3" fontId="4" fillId="10" borderId="45" xfId="0" quotePrefix="1" applyNumberFormat="1" applyFont="1" applyFill="1" applyBorder="1" applyAlignment="1">
      <alignment vertical="center"/>
    </xf>
    <xf numFmtId="3" fontId="4" fillId="0" borderId="38" xfId="0" quotePrefix="1" applyNumberFormat="1" applyFont="1" applyBorder="1" applyAlignment="1">
      <alignment vertical="center"/>
    </xf>
    <xf numFmtId="3" fontId="4" fillId="0" borderId="44" xfId="0" quotePrefix="1" applyNumberFormat="1" applyFont="1" applyBorder="1" applyAlignment="1">
      <alignment vertical="center"/>
    </xf>
    <xf numFmtId="0" fontId="3" fillId="7" borderId="39" xfId="0" applyFont="1" applyFill="1" applyBorder="1" applyAlignment="1">
      <alignment horizontal="center" vertical="center"/>
    </xf>
    <xf numFmtId="10" fontId="3" fillId="4" borderId="39" xfId="0" applyNumberFormat="1" applyFont="1" applyFill="1" applyBorder="1" applyAlignment="1">
      <alignment horizontal="center" vertical="center"/>
    </xf>
    <xf numFmtId="3" fontId="0" fillId="0" borderId="51" xfId="0" applyNumberFormat="1" applyBorder="1" applyAlignment="1">
      <alignment horizontal="center"/>
    </xf>
    <xf numFmtId="10" fontId="0" fillId="7" borderId="41" xfId="0" applyNumberFormat="1" applyFill="1" applyBorder="1" applyAlignment="1">
      <alignment horizontal="center"/>
    </xf>
    <xf numFmtId="3" fontId="3" fillId="4" borderId="39" xfId="0" applyNumberFormat="1" applyFont="1" applyFill="1" applyBorder="1" applyAlignment="1">
      <alignment horizontal="center" vertical="center"/>
    </xf>
    <xf numFmtId="3" fontId="3" fillId="4" borderId="21" xfId="0" applyNumberFormat="1" applyFont="1" applyFill="1" applyBorder="1" applyAlignment="1">
      <alignment horizontal="center" vertical="center"/>
    </xf>
    <xf numFmtId="10" fontId="0" fillId="7" borderId="44" xfId="0" applyNumberFormat="1" applyFill="1" applyBorder="1" applyAlignment="1">
      <alignment horizontal="center"/>
    </xf>
    <xf numFmtId="10" fontId="0" fillId="7" borderId="38" xfId="0" applyNumberFormat="1" applyFill="1" applyBorder="1" applyAlignment="1">
      <alignment horizontal="center"/>
    </xf>
    <xf numFmtId="3" fontId="0" fillId="0" borderId="44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3" fillId="6" borderId="21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3" fillId="9" borderId="21" xfId="0" applyFont="1" applyFill="1" applyBorder="1" applyAlignment="1">
      <alignment horizontal="center"/>
    </xf>
    <xf numFmtId="0" fontId="3" fillId="9" borderId="17" xfId="0" applyFont="1" applyFill="1" applyBorder="1" applyAlignment="1">
      <alignment horizontal="center"/>
    </xf>
    <xf numFmtId="0" fontId="3" fillId="9" borderId="16" xfId="0" applyFont="1" applyFill="1" applyBorder="1" applyAlignment="1">
      <alignment horizontal="center"/>
    </xf>
    <xf numFmtId="0" fontId="22" fillId="0" borderId="0" xfId="2" applyFont="1" applyAlignment="1">
      <alignment horizontal="left" vertical="center" wrapText="1"/>
    </xf>
    <xf numFmtId="0" fontId="23" fillId="0" borderId="0" xfId="2" applyFont="1"/>
    <xf numFmtId="0" fontId="16" fillId="0" borderId="0" xfId="2" applyFont="1" applyAlignment="1">
      <alignment horizontal="center"/>
    </xf>
    <xf numFmtId="0" fontId="17" fillId="0" borderId="0" xfId="2" applyFont="1" applyAlignment="1">
      <alignment horizontal="center" wrapText="1"/>
    </xf>
    <xf numFmtId="0" fontId="17" fillId="0" borderId="2" xfId="2" applyFont="1" applyBorder="1" applyAlignment="1">
      <alignment horizontal="center" wrapText="1"/>
    </xf>
    <xf numFmtId="0" fontId="14" fillId="0" borderId="2" xfId="2" applyBorder="1" applyAlignment="1">
      <alignment horizontal="center" wrapText="1"/>
    </xf>
    <xf numFmtId="0" fontId="18" fillId="0" borderId="15" xfId="2" applyFont="1" applyBorder="1"/>
    <xf numFmtId="0" fontId="18" fillId="0" borderId="4" xfId="2" applyFont="1" applyBorder="1"/>
    <xf numFmtId="0" fontId="15" fillId="0" borderId="30" xfId="2" applyFont="1" applyBorder="1" applyAlignment="1">
      <alignment horizontal="center"/>
    </xf>
    <xf numFmtId="0" fontId="15" fillId="0" borderId="13" xfId="2" applyFont="1" applyBorder="1" applyAlignment="1">
      <alignment horizontal="center"/>
    </xf>
    <xf numFmtId="0" fontId="15" fillId="0" borderId="14" xfId="2" applyFont="1" applyBorder="1" applyAlignment="1">
      <alignment horizontal="center"/>
    </xf>
    <xf numFmtId="0" fontId="3" fillId="12" borderId="51" xfId="0" applyFont="1" applyFill="1" applyBorder="1" applyAlignment="1">
      <alignment horizontal="center" vertical="center"/>
    </xf>
    <xf numFmtId="0" fontId="3" fillId="12" borderId="52" xfId="0" applyFont="1" applyFill="1" applyBorder="1" applyAlignment="1">
      <alignment horizontal="center" vertical="center"/>
    </xf>
    <xf numFmtId="0" fontId="3" fillId="12" borderId="53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4">
    <cellStyle name="Normal" xfId="0" builtinId="0"/>
    <cellStyle name="Normal 2 2" xfId="3" xr:uid="{00000000-0005-0000-0000-000002000000}"/>
    <cellStyle name="Normal 3" xfId="2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205;ndice Anexo I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19</xdr:row>
      <xdr:rowOff>123825</xdr:rowOff>
    </xdr:from>
    <xdr:ext cx="378605" cy="352424"/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6995A5-E8F3-40EB-BA00-4853EA982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69150" y="3810000"/>
          <a:ext cx="378605" cy="35242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95251</xdr:rowOff>
    </xdr:from>
    <xdr:to>
      <xdr:col>2</xdr:col>
      <xdr:colOff>551737</xdr:colOff>
      <xdr:row>6</xdr:row>
      <xdr:rowOff>66675</xdr:rowOff>
    </xdr:to>
    <xdr:pic>
      <xdr:nvPicPr>
        <xdr:cNvPr id="2" name="Picture 8" descr="DGSP escudo">
          <a:extLst>
            <a:ext uri="{FF2B5EF4-FFF2-40B4-BE49-F238E27FC236}">
              <a16:creationId xmlns:a16="http://schemas.microsoft.com/office/drawing/2014/main" id="{95B5C58B-1759-4A43-8EAA-975163D51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1"/>
          <a:ext cx="2437687" cy="942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zoomScaleNormal="100" workbookViewId="0">
      <selection activeCell="A21" sqref="A21:G21"/>
    </sheetView>
  </sheetViews>
  <sheetFormatPr baseColWidth="10" defaultRowHeight="15" x14ac:dyDescent="0.25"/>
  <cols>
    <col min="1" max="1" width="53.28515625" customWidth="1"/>
    <col min="2" max="2" width="15.5703125" customWidth="1"/>
    <col min="3" max="3" width="14.140625" customWidth="1"/>
    <col min="4" max="4" width="16.140625" customWidth="1"/>
    <col min="5" max="5" width="15.5703125" customWidth="1"/>
    <col min="6" max="6" width="14.140625" customWidth="1"/>
    <col min="7" max="7" width="16.140625" customWidth="1"/>
  </cols>
  <sheetData>
    <row r="1" spans="1:11" ht="21.75" customHeight="1" x14ac:dyDescent="0.25">
      <c r="A1" s="68"/>
      <c r="B1" s="188" t="s">
        <v>84</v>
      </c>
      <c r="C1" s="188"/>
      <c r="D1" s="189"/>
      <c r="E1" s="190" t="s">
        <v>83</v>
      </c>
      <c r="F1" s="191"/>
      <c r="G1" s="192"/>
    </row>
    <row r="2" spans="1:11" ht="15.75" thickBot="1" x14ac:dyDescent="0.3">
      <c r="A2" s="67"/>
      <c r="B2" s="66" t="s">
        <v>6</v>
      </c>
      <c r="C2" s="65" t="s">
        <v>5</v>
      </c>
      <c r="D2" s="64" t="s">
        <v>4</v>
      </c>
      <c r="E2" s="63" t="s">
        <v>6</v>
      </c>
      <c r="F2" s="62" t="s">
        <v>5</v>
      </c>
      <c r="G2" s="61" t="s">
        <v>4</v>
      </c>
    </row>
    <row r="3" spans="1:11" x14ac:dyDescent="0.25">
      <c r="A3" s="57" t="s">
        <v>19</v>
      </c>
      <c r="B3" s="54"/>
      <c r="C3" s="54"/>
      <c r="D3" s="56"/>
      <c r="E3" s="55"/>
      <c r="F3" s="54"/>
      <c r="G3" s="53"/>
    </row>
    <row r="4" spans="1:11" x14ac:dyDescent="0.25">
      <c r="A4" s="52" t="s">
        <v>3</v>
      </c>
      <c r="B4" s="4">
        <v>179538</v>
      </c>
      <c r="C4" s="4">
        <v>71899</v>
      </c>
      <c r="D4" s="7">
        <f t="shared" ref="D4:D9" si="0">C4/B4</f>
        <v>0.4004667535563502</v>
      </c>
      <c r="E4" s="48">
        <v>173938</v>
      </c>
      <c r="F4" s="4">
        <v>81027</v>
      </c>
      <c r="G4" s="6">
        <f t="shared" ref="G4:G9" si="1">F4/E4</f>
        <v>0.46583840218928585</v>
      </c>
    </row>
    <row r="5" spans="1:11" ht="15.75" customHeight="1" x14ac:dyDescent="0.25">
      <c r="A5" s="51" t="s">
        <v>2</v>
      </c>
      <c r="B5" s="50">
        <v>147703</v>
      </c>
      <c r="C5" s="8">
        <v>88308</v>
      </c>
      <c r="D5" s="7">
        <f t="shared" si="0"/>
        <v>0.59787546630738708</v>
      </c>
      <c r="E5" s="49">
        <v>144637</v>
      </c>
      <c r="F5" s="8">
        <v>96533</v>
      </c>
      <c r="G5" s="6">
        <f t="shared" si="1"/>
        <v>0.66741566819002052</v>
      </c>
    </row>
    <row r="6" spans="1:11" x14ac:dyDescent="0.25">
      <c r="A6" s="32" t="s">
        <v>18</v>
      </c>
      <c r="B6" s="4">
        <v>791869</v>
      </c>
      <c r="C6" s="8">
        <v>543282</v>
      </c>
      <c r="D6" s="7">
        <f t="shared" si="0"/>
        <v>0.68607560088853081</v>
      </c>
      <c r="E6" s="48">
        <v>787642</v>
      </c>
      <c r="F6" s="8">
        <v>540809</v>
      </c>
      <c r="G6" s="6">
        <f t="shared" si="1"/>
        <v>0.68661777812762648</v>
      </c>
    </row>
    <row r="7" spans="1:11" ht="15.75" customHeight="1" x14ac:dyDescent="0.25">
      <c r="A7" s="32" t="s">
        <v>17</v>
      </c>
      <c r="B7" s="4">
        <v>612331</v>
      </c>
      <c r="C7" s="4">
        <v>471440</v>
      </c>
      <c r="D7" s="7">
        <f t="shared" si="0"/>
        <v>0.76991039160192776</v>
      </c>
      <c r="E7" s="48">
        <v>613704</v>
      </c>
      <c r="F7" s="4">
        <v>459782</v>
      </c>
      <c r="G7" s="6">
        <f t="shared" si="1"/>
        <v>0.74919179278609882</v>
      </c>
      <c r="K7" s="13"/>
    </row>
    <row r="8" spans="1:11" ht="15.75" customHeight="1" x14ac:dyDescent="0.25">
      <c r="A8" s="25" t="s">
        <v>1</v>
      </c>
      <c r="B8" s="3">
        <v>132496</v>
      </c>
      <c r="C8" s="3">
        <v>102121</v>
      </c>
      <c r="D8" s="5">
        <f t="shared" si="0"/>
        <v>0.77074779615988409</v>
      </c>
      <c r="E8" s="47">
        <v>132728</v>
      </c>
      <c r="F8" s="3">
        <v>99110</v>
      </c>
      <c r="G8" s="2">
        <f t="shared" si="1"/>
        <v>0.74671508649267671</v>
      </c>
      <c r="K8" s="13"/>
    </row>
    <row r="9" spans="1:11" x14ac:dyDescent="0.25">
      <c r="A9" s="32" t="s">
        <v>0</v>
      </c>
      <c r="B9" s="42">
        <v>332132</v>
      </c>
      <c r="C9" s="4">
        <v>281327</v>
      </c>
      <c r="D9" s="5">
        <f t="shared" si="0"/>
        <v>0.84703370948899837</v>
      </c>
      <c r="E9" s="46">
        <v>336339</v>
      </c>
      <c r="F9" s="4">
        <v>264139</v>
      </c>
      <c r="G9" s="2">
        <f t="shared" si="1"/>
        <v>0.7853356286365839</v>
      </c>
    </row>
    <row r="10" spans="1:11" x14ac:dyDescent="0.25">
      <c r="A10" s="29" t="s">
        <v>16</v>
      </c>
      <c r="B10" s="27"/>
      <c r="C10" s="27"/>
      <c r="D10" s="45"/>
      <c r="E10" s="44"/>
      <c r="F10" s="27"/>
      <c r="G10" s="26"/>
    </row>
    <row r="11" spans="1:11" x14ac:dyDescent="0.25">
      <c r="A11" s="69" t="s">
        <v>86</v>
      </c>
      <c r="B11" s="42">
        <f>B12+B13+B14</f>
        <v>41819</v>
      </c>
      <c r="C11" s="42">
        <f>C12+C13+C14</f>
        <v>23645</v>
      </c>
      <c r="D11" s="7">
        <f>C11/B11</f>
        <v>0.56541285061814006</v>
      </c>
      <c r="E11" s="43">
        <f>E12+E13+E14</f>
        <v>40678</v>
      </c>
      <c r="F11" s="42">
        <f>F12+F13+F14</f>
        <v>23044</v>
      </c>
      <c r="G11" s="6">
        <f>F11/E11</f>
        <v>0.56649786125178225</v>
      </c>
    </row>
    <row r="12" spans="1:11" ht="17.25" x14ac:dyDescent="0.25">
      <c r="A12" s="32" t="s">
        <v>15</v>
      </c>
      <c r="B12" s="1">
        <v>10000</v>
      </c>
      <c r="C12" s="1">
        <v>5227</v>
      </c>
      <c r="D12" s="23">
        <f>C12/B12</f>
        <v>0.52270000000000005</v>
      </c>
      <c r="E12" s="1">
        <v>8103</v>
      </c>
      <c r="F12" s="1">
        <v>4650</v>
      </c>
      <c r="G12" s="22">
        <f>F12/E12</f>
        <v>0.57386153276564233</v>
      </c>
      <c r="J12" s="27"/>
    </row>
    <row r="13" spans="1:11" ht="17.25" x14ac:dyDescent="0.25">
      <c r="A13" s="34" t="s">
        <v>101</v>
      </c>
      <c r="B13" s="1">
        <v>31484</v>
      </c>
      <c r="C13" s="1">
        <v>18177</v>
      </c>
      <c r="D13" s="41">
        <f>C13/B13</f>
        <v>0.57734087155380509</v>
      </c>
      <c r="E13" s="1">
        <v>32258</v>
      </c>
      <c r="F13" s="1">
        <v>18149</v>
      </c>
      <c r="G13" s="33">
        <f>F13/E13</f>
        <v>0.56262012524025051</v>
      </c>
    </row>
    <row r="14" spans="1:11" ht="17.25" x14ac:dyDescent="0.25">
      <c r="A14" s="32" t="s">
        <v>14</v>
      </c>
      <c r="B14" s="39">
        <v>335</v>
      </c>
      <c r="C14" s="39">
        <v>241</v>
      </c>
      <c r="D14" s="41">
        <f>C14/B14</f>
        <v>0.71940298507462686</v>
      </c>
      <c r="E14" s="40">
        <v>317</v>
      </c>
      <c r="F14" s="39">
        <v>245</v>
      </c>
      <c r="G14" s="33">
        <f>F14/E14</f>
        <v>0.77287066246056779</v>
      </c>
    </row>
    <row r="15" spans="1:11" x14ac:dyDescent="0.25">
      <c r="A15" s="38" t="s">
        <v>85</v>
      </c>
      <c r="B15" s="36"/>
      <c r="C15" s="36"/>
      <c r="D15" s="37"/>
      <c r="E15" s="36"/>
      <c r="F15" s="36"/>
      <c r="G15" s="35"/>
    </row>
    <row r="16" spans="1:11" x14ac:dyDescent="0.25">
      <c r="A16" s="32" t="s">
        <v>13</v>
      </c>
      <c r="B16" s="31"/>
      <c r="C16" s="1">
        <v>30321</v>
      </c>
      <c r="D16" s="28"/>
      <c r="E16" s="31"/>
      <c r="F16" s="1">
        <v>29468</v>
      </c>
      <c r="G16" s="30"/>
    </row>
    <row r="17" spans="1:7" x14ac:dyDescent="0.25">
      <c r="A17" s="29" t="s">
        <v>12</v>
      </c>
      <c r="B17" s="27"/>
      <c r="C17" s="27"/>
      <c r="D17" s="28"/>
      <c r="E17" s="27"/>
      <c r="F17" s="27"/>
      <c r="G17" s="26"/>
    </row>
    <row r="18" spans="1:7" ht="18" thickBot="1" x14ac:dyDescent="0.3">
      <c r="A18" s="24" t="s">
        <v>11</v>
      </c>
      <c r="B18" s="169" t="s">
        <v>80</v>
      </c>
      <c r="C18" s="169">
        <v>4332</v>
      </c>
      <c r="D18" s="170">
        <v>0.45140000000000002</v>
      </c>
      <c r="E18" s="1" t="s">
        <v>81</v>
      </c>
      <c r="F18" s="1">
        <v>7686</v>
      </c>
      <c r="G18" s="22" t="s">
        <v>10</v>
      </c>
    </row>
    <row r="19" spans="1:7" ht="15.75" thickBot="1" x14ac:dyDescent="0.3">
      <c r="A19" s="18" t="s">
        <v>9</v>
      </c>
      <c r="B19" s="15">
        <v>2386657</v>
      </c>
      <c r="C19" s="14">
        <v>734125</v>
      </c>
      <c r="D19" s="17">
        <f>C19/B19</f>
        <v>0.30759551959079162</v>
      </c>
      <c r="E19" s="15">
        <v>2394918</v>
      </c>
      <c r="F19" s="14">
        <v>799818</v>
      </c>
      <c r="G19" s="16">
        <f>F19/E19</f>
        <v>0.33396467018912546</v>
      </c>
    </row>
    <row r="20" spans="1:7" ht="31.5" customHeight="1" x14ac:dyDescent="0.25">
      <c r="A20" s="12" t="s">
        <v>8</v>
      </c>
      <c r="B20" s="11"/>
      <c r="C20" s="11"/>
      <c r="D20" s="168"/>
      <c r="E20" s="11"/>
      <c r="F20" s="11"/>
      <c r="G20" s="11"/>
    </row>
    <row r="21" spans="1:7" ht="18" customHeight="1" x14ac:dyDescent="0.25">
      <c r="A21" s="193" t="s">
        <v>82</v>
      </c>
      <c r="B21" s="193"/>
      <c r="C21" s="193"/>
      <c r="D21" s="193"/>
      <c r="E21" s="193"/>
      <c r="F21" s="193"/>
      <c r="G21" s="193"/>
    </row>
    <row r="22" spans="1:7" ht="22.5" customHeight="1" x14ac:dyDescent="0.25">
      <c r="A22" s="12" t="s">
        <v>7</v>
      </c>
      <c r="B22" s="11"/>
      <c r="C22" s="11"/>
      <c r="D22" s="11"/>
      <c r="E22" s="11"/>
      <c r="F22" s="11"/>
      <c r="G22" s="11"/>
    </row>
  </sheetData>
  <mergeCells count="3">
    <mergeCell ref="B1:D1"/>
    <mergeCell ref="E1:G1"/>
    <mergeCell ref="A21:G21"/>
  </mergeCells>
  <pageMargins left="0.7" right="0.7" top="0.75" bottom="0.75" header="0.3" footer="0.3"/>
  <pageSetup paperSize="9" scale="73" orientation="landscape" r:id="rId1"/>
  <ignoredErrors>
    <ignoredError sqref="D11 G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T39"/>
  <sheetViews>
    <sheetView tabSelected="1" topLeftCell="A4" zoomScale="110" zoomScaleNormal="110" workbookViewId="0">
      <selection activeCell="W24" sqref="W24"/>
    </sheetView>
  </sheetViews>
  <sheetFormatPr baseColWidth="10" defaultRowHeight="15" x14ac:dyDescent="0.25"/>
  <cols>
    <col min="1" max="1" width="16.140625" customWidth="1"/>
    <col min="2" max="2" width="9.85546875" bestFit="1" customWidth="1"/>
    <col min="3" max="3" width="8.140625" bestFit="1" customWidth="1"/>
    <col min="4" max="4" width="9.140625" customWidth="1"/>
    <col min="5" max="6" width="8.140625" customWidth="1"/>
    <col min="7" max="7" width="7.7109375" customWidth="1"/>
    <col min="8" max="8" width="12.5703125" customWidth="1"/>
    <col min="9" max="9" width="8.7109375" customWidth="1"/>
    <col min="10" max="10" width="7.7109375" customWidth="1"/>
    <col min="11" max="11" width="9.42578125" customWidth="1"/>
    <col min="12" max="12" width="8.5703125" customWidth="1"/>
    <col min="13" max="13" width="7.7109375" customWidth="1"/>
    <col min="14" max="15" width="8.140625" customWidth="1"/>
    <col min="16" max="17" width="7.7109375" customWidth="1"/>
    <col min="18" max="18" width="9.85546875" bestFit="1" customWidth="1"/>
    <col min="19" max="19" width="8.140625" bestFit="1" customWidth="1"/>
    <col min="20" max="20" width="9.85546875" bestFit="1" customWidth="1"/>
  </cols>
  <sheetData>
    <row r="2" spans="1:20" x14ac:dyDescent="0.25">
      <c r="B2" s="197" t="s">
        <v>39</v>
      </c>
      <c r="C2" s="198"/>
      <c r="D2" s="199"/>
      <c r="E2" s="197" t="s">
        <v>40</v>
      </c>
      <c r="F2" s="198"/>
      <c r="G2" s="199"/>
      <c r="H2" s="197" t="s">
        <v>41</v>
      </c>
      <c r="I2" s="198"/>
      <c r="J2" s="199"/>
      <c r="K2" s="197" t="s">
        <v>42</v>
      </c>
      <c r="L2" s="198"/>
      <c r="M2" s="199"/>
      <c r="N2" s="197" t="s">
        <v>43</v>
      </c>
      <c r="O2" s="198"/>
      <c r="P2" s="199"/>
      <c r="Q2" s="98" t="s">
        <v>46</v>
      </c>
      <c r="R2" s="194" t="s">
        <v>47</v>
      </c>
      <c r="S2" s="195"/>
      <c r="T2" s="196"/>
    </row>
    <row r="3" spans="1:20" ht="15.75" thickBot="1" x14ac:dyDescent="0.3">
      <c r="A3" s="99" t="s">
        <v>48</v>
      </c>
      <c r="B3" s="60" t="s">
        <v>49</v>
      </c>
      <c r="C3" s="59" t="s">
        <v>50</v>
      </c>
      <c r="D3" s="58" t="s">
        <v>51</v>
      </c>
      <c r="E3" s="60" t="s">
        <v>49</v>
      </c>
      <c r="F3" s="59" t="s">
        <v>50</v>
      </c>
      <c r="G3" s="58" t="s">
        <v>51</v>
      </c>
      <c r="H3" s="60" t="s">
        <v>49</v>
      </c>
      <c r="I3" s="59" t="s">
        <v>50</v>
      </c>
      <c r="J3" s="58" t="s">
        <v>51</v>
      </c>
      <c r="K3" s="59" t="s">
        <v>49</v>
      </c>
      <c r="L3" s="59" t="s">
        <v>50</v>
      </c>
      <c r="M3" s="58" t="s">
        <v>51</v>
      </c>
      <c r="N3" s="60" t="s">
        <v>49</v>
      </c>
      <c r="O3" s="59" t="s">
        <v>50</v>
      </c>
      <c r="P3" s="58" t="s">
        <v>51</v>
      </c>
      <c r="Q3" s="59"/>
      <c r="R3" s="100" t="s">
        <v>52</v>
      </c>
      <c r="S3" s="10" t="s">
        <v>50</v>
      </c>
      <c r="T3" s="9" t="s">
        <v>51</v>
      </c>
    </row>
    <row r="4" spans="1:20" x14ac:dyDescent="0.25">
      <c r="A4" s="101" t="s">
        <v>53</v>
      </c>
      <c r="B4" s="20">
        <v>106119</v>
      </c>
      <c r="C4" s="1">
        <v>15439</v>
      </c>
      <c r="D4" s="19">
        <f>C4/B4</f>
        <v>0.14548761296280591</v>
      </c>
      <c r="E4" s="20">
        <v>11879</v>
      </c>
      <c r="F4" s="1">
        <v>5962</v>
      </c>
      <c r="G4" s="19">
        <f>F4/E4</f>
        <v>0.5018940988298678</v>
      </c>
      <c r="H4" s="20">
        <v>9521</v>
      </c>
      <c r="I4" s="20">
        <v>6686</v>
      </c>
      <c r="J4" s="19">
        <f>I4/H4</f>
        <v>0.70223715996218883</v>
      </c>
      <c r="K4" s="20">
        <v>8583</v>
      </c>
      <c r="L4" s="20">
        <v>6985</v>
      </c>
      <c r="M4" s="102">
        <f>L4/K4</f>
        <v>0.81381801234999418</v>
      </c>
      <c r="N4" s="20">
        <v>22753</v>
      </c>
      <c r="O4" s="1">
        <v>19934</v>
      </c>
      <c r="P4" s="19">
        <f>O4/N4</f>
        <v>0.87610424998901248</v>
      </c>
      <c r="Q4" s="103">
        <v>19</v>
      </c>
      <c r="R4" s="20">
        <v>158855</v>
      </c>
      <c r="S4" s="1">
        <v>55025</v>
      </c>
      <c r="T4" s="21">
        <v>0.3463850681439048</v>
      </c>
    </row>
    <row r="5" spans="1:20" x14ac:dyDescent="0.25">
      <c r="A5" s="101" t="s">
        <v>54</v>
      </c>
      <c r="B5" s="20">
        <v>242156</v>
      </c>
      <c r="C5" s="1">
        <v>25505</v>
      </c>
      <c r="D5" s="19">
        <f t="shared" ref="D5:D14" si="0">C5/B5</f>
        <v>0.10532466674375196</v>
      </c>
      <c r="E5" s="20">
        <v>26403</v>
      </c>
      <c r="F5" s="1">
        <v>9960</v>
      </c>
      <c r="G5" s="19">
        <f t="shared" ref="G5:G14" si="1">F5/E5</f>
        <v>0.37722986024315419</v>
      </c>
      <c r="H5" s="20">
        <v>21664</v>
      </c>
      <c r="I5" s="20">
        <v>13113</v>
      </c>
      <c r="J5" s="19">
        <f t="shared" ref="J5:J12" si="2">I5/H5</f>
        <v>0.60528988183161003</v>
      </c>
      <c r="K5" s="20">
        <v>19045</v>
      </c>
      <c r="L5" s="20">
        <v>14542</v>
      </c>
      <c r="M5" s="102">
        <f t="shared" ref="M5:M12" si="3">L5/K5</f>
        <v>0.76355998949855608</v>
      </c>
      <c r="N5" s="20">
        <v>45028</v>
      </c>
      <c r="O5" s="1">
        <v>38519</v>
      </c>
      <c r="P5" s="19">
        <f t="shared" ref="P5:P12" si="4">O5/N5</f>
        <v>0.85544550057741853</v>
      </c>
      <c r="Q5" s="103">
        <v>0</v>
      </c>
      <c r="R5" s="20">
        <v>354296</v>
      </c>
      <c r="S5" s="1">
        <v>101639</v>
      </c>
      <c r="T5" s="21">
        <v>0.28687594553706508</v>
      </c>
    </row>
    <row r="6" spans="1:20" x14ac:dyDescent="0.25">
      <c r="A6" s="101" t="s">
        <v>55</v>
      </c>
      <c r="B6" s="20">
        <v>294176</v>
      </c>
      <c r="C6" s="1">
        <v>28550</v>
      </c>
      <c r="D6" s="19">
        <f t="shared" si="0"/>
        <v>9.7050745132165772E-2</v>
      </c>
      <c r="E6" s="20">
        <v>36134</v>
      </c>
      <c r="F6" s="1">
        <v>13902</v>
      </c>
      <c r="G6" s="19">
        <f t="shared" si="1"/>
        <v>0.38473459899263851</v>
      </c>
      <c r="H6" s="20">
        <v>29610</v>
      </c>
      <c r="I6" s="20">
        <v>17007</v>
      </c>
      <c r="J6" s="19">
        <f t="shared" si="2"/>
        <v>0.57436676798378927</v>
      </c>
      <c r="K6" s="20">
        <v>25989</v>
      </c>
      <c r="L6" s="20">
        <v>18512</v>
      </c>
      <c r="M6" s="102">
        <f t="shared" si="3"/>
        <v>0.71230135826695906</v>
      </c>
      <c r="N6" s="20">
        <v>69192</v>
      </c>
      <c r="O6" s="1">
        <v>54957</v>
      </c>
      <c r="P6" s="19">
        <f t="shared" si="4"/>
        <v>0.79426812348248355</v>
      </c>
      <c r="Q6" s="103">
        <v>2</v>
      </c>
      <c r="R6" s="20">
        <v>455101</v>
      </c>
      <c r="S6" s="1">
        <v>132930</v>
      </c>
      <c r="T6" s="21">
        <v>0.29208900881342825</v>
      </c>
    </row>
    <row r="7" spans="1:20" x14ac:dyDescent="0.25">
      <c r="A7" s="101" t="s">
        <v>56</v>
      </c>
      <c r="B7" s="20">
        <v>104140</v>
      </c>
      <c r="C7" s="1">
        <v>13402</v>
      </c>
      <c r="D7" s="19">
        <f t="shared" si="0"/>
        <v>0.12869214518916844</v>
      </c>
      <c r="E7" s="20">
        <v>13205</v>
      </c>
      <c r="F7" s="1">
        <v>5261</v>
      </c>
      <c r="G7" s="19">
        <f t="shared" si="1"/>
        <v>0.39840969329799319</v>
      </c>
      <c r="H7" s="20">
        <v>10858</v>
      </c>
      <c r="I7" s="20">
        <v>6584</v>
      </c>
      <c r="J7" s="19">
        <f t="shared" si="2"/>
        <v>0.60637318106465277</v>
      </c>
      <c r="K7" s="20">
        <v>8955</v>
      </c>
      <c r="L7" s="20">
        <v>7099</v>
      </c>
      <c r="M7" s="102">
        <f t="shared" si="3"/>
        <v>0.79274148520379673</v>
      </c>
      <c r="N7" s="20">
        <v>21390</v>
      </c>
      <c r="O7" s="1">
        <v>18558</v>
      </c>
      <c r="P7" s="19">
        <f t="shared" si="4"/>
        <v>0.86760168302945306</v>
      </c>
      <c r="Q7" s="103">
        <v>2</v>
      </c>
      <c r="R7" s="20">
        <v>158548</v>
      </c>
      <c r="S7" s="1">
        <v>50906</v>
      </c>
      <c r="T7" s="21">
        <v>0.32107626712415166</v>
      </c>
    </row>
    <row r="8" spans="1:20" x14ac:dyDescent="0.25">
      <c r="A8" s="101" t="s">
        <v>57</v>
      </c>
      <c r="B8" s="20">
        <v>215566</v>
      </c>
      <c r="C8" s="1">
        <v>29908</v>
      </c>
      <c r="D8" s="19">
        <f t="shared" si="0"/>
        <v>0.13874173107076254</v>
      </c>
      <c r="E8" s="20">
        <v>24419</v>
      </c>
      <c r="F8" s="1">
        <v>9807</v>
      </c>
      <c r="G8" s="19">
        <f t="shared" si="1"/>
        <v>0.40161349768622795</v>
      </c>
      <c r="H8" s="20">
        <v>19856</v>
      </c>
      <c r="I8" s="20">
        <v>11437</v>
      </c>
      <c r="J8" s="19">
        <f t="shared" si="2"/>
        <v>0.57599717969379538</v>
      </c>
      <c r="K8" s="20">
        <v>18369</v>
      </c>
      <c r="L8" s="20">
        <v>14409</v>
      </c>
      <c r="M8" s="102">
        <f t="shared" si="3"/>
        <v>0.78441940225379714</v>
      </c>
      <c r="N8" s="20">
        <v>49619</v>
      </c>
      <c r="O8" s="1">
        <v>42991</v>
      </c>
      <c r="P8" s="19">
        <f t="shared" si="4"/>
        <v>0.86642213668151313</v>
      </c>
      <c r="Q8" s="103">
        <v>1</v>
      </c>
      <c r="R8" s="20">
        <v>327829</v>
      </c>
      <c r="S8" s="1">
        <v>108553</v>
      </c>
      <c r="T8" s="21">
        <v>0.3311268984745096</v>
      </c>
    </row>
    <row r="9" spans="1:20" x14ac:dyDescent="0.25">
      <c r="A9" s="101" t="s">
        <v>58</v>
      </c>
      <c r="B9" s="20">
        <v>108464</v>
      </c>
      <c r="C9" s="1">
        <v>14286</v>
      </c>
      <c r="D9" s="19">
        <f t="shared" si="0"/>
        <v>0.13171190441068004</v>
      </c>
      <c r="E9" s="20">
        <v>11001</v>
      </c>
      <c r="F9" s="1">
        <v>5221</v>
      </c>
      <c r="G9" s="19">
        <f t="shared" si="1"/>
        <v>0.47459321879829108</v>
      </c>
      <c r="H9" s="20">
        <v>8371</v>
      </c>
      <c r="I9" s="20">
        <v>5606</v>
      </c>
      <c r="J9" s="19">
        <f t="shared" si="2"/>
        <v>0.6696929876956158</v>
      </c>
      <c r="K9" s="20">
        <v>7214</v>
      </c>
      <c r="L9" s="20">
        <v>5487</v>
      </c>
      <c r="M9" s="102">
        <f t="shared" si="3"/>
        <v>0.76060438037149991</v>
      </c>
      <c r="N9" s="20">
        <v>19009</v>
      </c>
      <c r="O9" s="1">
        <v>16118</v>
      </c>
      <c r="P9" s="19">
        <f t="shared" si="4"/>
        <v>0.84791414593087489</v>
      </c>
      <c r="Q9" s="103">
        <v>220</v>
      </c>
      <c r="R9" s="20">
        <v>154059</v>
      </c>
      <c r="S9" s="1">
        <v>46938</v>
      </c>
      <c r="T9" s="21">
        <v>0.30467548147138435</v>
      </c>
    </row>
    <row r="10" spans="1:20" x14ac:dyDescent="0.25">
      <c r="A10" s="101" t="s">
        <v>59</v>
      </c>
      <c r="B10" s="20">
        <v>60417</v>
      </c>
      <c r="C10" s="1">
        <v>7166</v>
      </c>
      <c r="D10" s="19">
        <f t="shared" si="0"/>
        <v>0.11860900077792674</v>
      </c>
      <c r="E10" s="20">
        <v>6480</v>
      </c>
      <c r="F10" s="1">
        <v>2776</v>
      </c>
      <c r="G10" s="19">
        <f t="shared" si="1"/>
        <v>0.42839506172839509</v>
      </c>
      <c r="H10" s="20">
        <v>4999</v>
      </c>
      <c r="I10" s="20">
        <v>3303</v>
      </c>
      <c r="J10" s="19">
        <f t="shared" si="2"/>
        <v>0.6607321464292859</v>
      </c>
      <c r="K10" s="20">
        <v>4507</v>
      </c>
      <c r="L10" s="20">
        <v>3540</v>
      </c>
      <c r="M10" s="102">
        <f t="shared" si="3"/>
        <v>0.78544486354559573</v>
      </c>
      <c r="N10" s="20">
        <v>13018</v>
      </c>
      <c r="O10" s="1">
        <v>11290</v>
      </c>
      <c r="P10" s="19">
        <f t="shared" si="4"/>
        <v>0.86726071593178677</v>
      </c>
      <c r="Q10" s="103">
        <v>112</v>
      </c>
      <c r="R10" s="20">
        <v>89421</v>
      </c>
      <c r="S10" s="1">
        <v>28187</v>
      </c>
      <c r="T10" s="21">
        <v>0.31521678352959598</v>
      </c>
    </row>
    <row r="11" spans="1:20" x14ac:dyDescent="0.25">
      <c r="A11" s="101" t="s">
        <v>60</v>
      </c>
      <c r="B11" s="20">
        <v>360065</v>
      </c>
      <c r="C11" s="1">
        <v>42397</v>
      </c>
      <c r="D11" s="19">
        <f t="shared" si="0"/>
        <v>0.11774818435560246</v>
      </c>
      <c r="E11" s="20">
        <v>36633</v>
      </c>
      <c r="F11" s="1">
        <v>13868</v>
      </c>
      <c r="G11" s="19">
        <f t="shared" si="1"/>
        <v>0.37856577402888109</v>
      </c>
      <c r="H11" s="20">
        <v>31374</v>
      </c>
      <c r="I11" s="20">
        <v>17621</v>
      </c>
      <c r="J11" s="19">
        <f t="shared" si="2"/>
        <v>0.56164339899279658</v>
      </c>
      <c r="K11" s="20">
        <v>29283</v>
      </c>
      <c r="L11" s="20">
        <v>22831</v>
      </c>
      <c r="M11" s="102">
        <f t="shared" si="3"/>
        <v>0.77966738380630396</v>
      </c>
      <c r="N11" s="20">
        <v>61741</v>
      </c>
      <c r="O11" s="1">
        <v>52561</v>
      </c>
      <c r="P11" s="19">
        <f t="shared" si="4"/>
        <v>0.85131436160735974</v>
      </c>
      <c r="Q11" s="103">
        <v>2</v>
      </c>
      <c r="R11" s="20">
        <v>519096</v>
      </c>
      <c r="S11" s="1">
        <v>149280</v>
      </c>
      <c r="T11" s="21">
        <v>0.28757686439502522</v>
      </c>
    </row>
    <row r="12" spans="1:20" x14ac:dyDescent="0.25">
      <c r="A12" s="104" t="s">
        <v>61</v>
      </c>
      <c r="B12" s="20">
        <v>103685</v>
      </c>
      <c r="C12" s="1">
        <v>13201</v>
      </c>
      <c r="D12" s="19">
        <f t="shared" si="0"/>
        <v>0.12731831991126971</v>
      </c>
      <c r="E12" s="20">
        <v>13384</v>
      </c>
      <c r="F12" s="1">
        <v>5085</v>
      </c>
      <c r="G12" s="19">
        <f t="shared" si="1"/>
        <v>0.37993126120741183</v>
      </c>
      <c r="H12" s="20">
        <v>11450</v>
      </c>
      <c r="I12" s="20">
        <v>6875</v>
      </c>
      <c r="J12" s="19">
        <f t="shared" si="2"/>
        <v>0.60043668122270744</v>
      </c>
      <c r="K12" s="20">
        <v>10551</v>
      </c>
      <c r="L12" s="20">
        <v>8630</v>
      </c>
      <c r="M12" s="102">
        <f t="shared" si="3"/>
        <v>0.817931949578239</v>
      </c>
      <c r="N12" s="20">
        <v>30382</v>
      </c>
      <c r="O12" s="1">
        <v>26245</v>
      </c>
      <c r="P12" s="19">
        <f t="shared" si="4"/>
        <v>0.8638338489895333</v>
      </c>
      <c r="Q12" s="103">
        <v>0</v>
      </c>
      <c r="R12" s="20">
        <v>169452</v>
      </c>
      <c r="S12" s="1">
        <v>60036</v>
      </c>
      <c r="T12" s="21">
        <v>0.35429502159903692</v>
      </c>
    </row>
    <row r="13" spans="1:20" x14ac:dyDescent="0.25">
      <c r="A13" s="105" t="s">
        <v>62</v>
      </c>
      <c r="B13" s="106"/>
      <c r="C13" s="39">
        <v>256</v>
      </c>
      <c r="D13" s="107"/>
      <c r="E13" s="106"/>
      <c r="F13" s="108">
        <v>57</v>
      </c>
      <c r="G13" s="109"/>
      <c r="H13" s="108"/>
      <c r="I13" s="108">
        <v>76</v>
      </c>
      <c r="J13" s="109"/>
      <c r="K13" s="108"/>
      <c r="L13" s="108">
        <v>86</v>
      </c>
      <c r="M13" s="109"/>
      <c r="N13" s="108"/>
      <c r="O13" s="108">
        <v>154</v>
      </c>
      <c r="P13" s="107"/>
      <c r="Q13" s="110">
        <v>2</v>
      </c>
      <c r="R13" s="106"/>
      <c r="S13" s="108">
        <v>631</v>
      </c>
      <c r="T13" s="111"/>
    </row>
    <row r="14" spans="1:20" ht="15.75" thickBot="1" x14ac:dyDescent="0.3">
      <c r="A14" s="112" t="s">
        <v>63</v>
      </c>
      <c r="B14" s="113">
        <f>SUM(B4:B12)</f>
        <v>1594788</v>
      </c>
      <c r="C14" s="113">
        <f>SUM(C4:C13)</f>
        <v>190110</v>
      </c>
      <c r="D14" s="114">
        <f t="shared" si="0"/>
        <v>0.11920706702082032</v>
      </c>
      <c r="E14" s="113">
        <f>SUM(E4:E12)</f>
        <v>179538</v>
      </c>
      <c r="F14" s="115">
        <f>SUM(F4:F13)</f>
        <v>71899</v>
      </c>
      <c r="G14" s="116">
        <f t="shared" si="1"/>
        <v>0.4004667535563502</v>
      </c>
      <c r="H14" s="117">
        <f>SUM(H4:H12)</f>
        <v>147703</v>
      </c>
      <c r="I14" s="117">
        <f>SUM(I4:I13)</f>
        <v>88308</v>
      </c>
      <c r="J14" s="118">
        <f>I14/H14</f>
        <v>0.59787546630738708</v>
      </c>
      <c r="K14" s="117">
        <f>SUM(K4:K12)</f>
        <v>132496</v>
      </c>
      <c r="L14" s="117">
        <f>SUM(L4:L13)</f>
        <v>102121</v>
      </c>
      <c r="M14" s="118">
        <f>L14/K14</f>
        <v>0.77074779615988409</v>
      </c>
      <c r="N14" s="115">
        <f>SUM(N4:N12)</f>
        <v>332132</v>
      </c>
      <c r="O14" s="115">
        <f>SUM(O4:O13)</f>
        <v>281327</v>
      </c>
      <c r="P14" s="114">
        <f>O14/N14</f>
        <v>0.84703370948899837</v>
      </c>
      <c r="Q14" s="119">
        <f>SUM(Q4:Q13)</f>
        <v>360</v>
      </c>
      <c r="R14" s="113">
        <v>2386657</v>
      </c>
      <c r="S14" s="115">
        <v>734125</v>
      </c>
      <c r="T14" s="114">
        <v>0.30759551959079162</v>
      </c>
    </row>
    <row r="15" spans="1:20" x14ac:dyDescent="0.25">
      <c r="A15" s="120" t="s">
        <v>102</v>
      </c>
    </row>
    <row r="16" spans="1:20" x14ac:dyDescent="0.25">
      <c r="A16" s="121"/>
    </row>
    <row r="18" spans="1:13" x14ac:dyDescent="0.25">
      <c r="B18" s="197" t="s">
        <v>39</v>
      </c>
      <c r="C18" s="198"/>
      <c r="D18" s="199"/>
      <c r="E18" s="197" t="s">
        <v>44</v>
      </c>
      <c r="F18" s="198"/>
      <c r="G18" s="199"/>
      <c r="H18" s="197" t="s">
        <v>45</v>
      </c>
      <c r="I18" s="198"/>
      <c r="J18" s="199"/>
      <c r="K18" s="194" t="s">
        <v>47</v>
      </c>
      <c r="L18" s="195"/>
      <c r="M18" s="196"/>
    </row>
    <row r="19" spans="1:13" ht="18.75" customHeight="1" thickBot="1" x14ac:dyDescent="0.3">
      <c r="A19" s="99" t="s">
        <v>48</v>
      </c>
      <c r="B19" s="60" t="s">
        <v>49</v>
      </c>
      <c r="C19" s="59" t="s">
        <v>50</v>
      </c>
      <c r="D19" s="58" t="s">
        <v>51</v>
      </c>
      <c r="E19" s="60" t="s">
        <v>49</v>
      </c>
      <c r="F19" s="59" t="s">
        <v>50</v>
      </c>
      <c r="G19" s="58" t="s">
        <v>51</v>
      </c>
      <c r="H19" s="60" t="s">
        <v>49</v>
      </c>
      <c r="I19" s="59" t="s">
        <v>50</v>
      </c>
      <c r="J19" s="58" t="s">
        <v>51</v>
      </c>
      <c r="K19" s="100" t="s">
        <v>52</v>
      </c>
      <c r="L19" s="10" t="s">
        <v>50</v>
      </c>
      <c r="M19" s="9" t="s">
        <v>51</v>
      </c>
    </row>
    <row r="20" spans="1:13" x14ac:dyDescent="0.25">
      <c r="A20" s="101" t="s">
        <v>53</v>
      </c>
      <c r="B20" s="20">
        <v>106119</v>
      </c>
      <c r="C20" s="1">
        <v>15439</v>
      </c>
      <c r="D20" s="19">
        <f>C20/B20</f>
        <v>0.14548761296280591</v>
      </c>
      <c r="E20" s="20">
        <v>52736</v>
      </c>
      <c r="F20" s="1">
        <v>39567</v>
      </c>
      <c r="G20" s="19">
        <v>0.75028443567961167</v>
      </c>
      <c r="H20" s="20">
        <v>40857</v>
      </c>
      <c r="I20" s="1">
        <v>33605</v>
      </c>
      <c r="J20" s="19">
        <v>0.82250287588418136</v>
      </c>
      <c r="K20" s="20">
        <v>158855</v>
      </c>
      <c r="L20" s="1">
        <v>55025</v>
      </c>
      <c r="M20" s="21">
        <v>0.3463850681439048</v>
      </c>
    </row>
    <row r="21" spans="1:13" ht="16.5" customHeight="1" x14ac:dyDescent="0.25">
      <c r="A21" s="101" t="s">
        <v>54</v>
      </c>
      <c r="B21" s="20">
        <v>242156</v>
      </c>
      <c r="C21" s="1">
        <v>25505</v>
      </c>
      <c r="D21" s="19">
        <f t="shared" ref="D21:D28" si="5">C21/B21</f>
        <v>0.10532466674375196</v>
      </c>
      <c r="E21" s="20">
        <v>112140</v>
      </c>
      <c r="F21" s="1">
        <v>76134</v>
      </c>
      <c r="G21" s="19">
        <v>0.67891920813269124</v>
      </c>
      <c r="H21" s="20">
        <v>85737</v>
      </c>
      <c r="I21" s="1">
        <v>66174</v>
      </c>
      <c r="J21" s="19">
        <v>0.77182546625144333</v>
      </c>
      <c r="K21" s="20">
        <v>354296</v>
      </c>
      <c r="L21" s="1">
        <v>101639</v>
      </c>
      <c r="M21" s="21">
        <v>0.28687594553706508</v>
      </c>
    </row>
    <row r="22" spans="1:13" ht="15.75" customHeight="1" x14ac:dyDescent="0.25">
      <c r="A22" s="101" t="s">
        <v>55</v>
      </c>
      <c r="B22" s="20">
        <v>294176</v>
      </c>
      <c r="C22" s="1">
        <v>28550</v>
      </c>
      <c r="D22" s="19">
        <f t="shared" si="5"/>
        <v>9.7050745132165772E-2</v>
      </c>
      <c r="E22" s="20">
        <v>160925</v>
      </c>
      <c r="F22" s="1">
        <v>104378</v>
      </c>
      <c r="G22" s="19">
        <v>0.64861270778312874</v>
      </c>
      <c r="H22" s="20">
        <v>124791</v>
      </c>
      <c r="I22" s="1">
        <v>90476</v>
      </c>
      <c r="J22" s="19">
        <v>0.72502023383096537</v>
      </c>
      <c r="K22" s="20">
        <v>455101</v>
      </c>
      <c r="L22" s="1">
        <v>132930</v>
      </c>
      <c r="M22" s="21">
        <v>0.29208900881342825</v>
      </c>
    </row>
    <row r="23" spans="1:13" ht="16.5" customHeight="1" x14ac:dyDescent="0.25">
      <c r="A23" s="101" t="s">
        <v>56</v>
      </c>
      <c r="B23" s="20">
        <v>104140</v>
      </c>
      <c r="C23" s="1">
        <v>13402</v>
      </c>
      <c r="D23" s="19">
        <f t="shared" si="5"/>
        <v>0.12869214518916844</v>
      </c>
      <c r="E23" s="20">
        <v>54408</v>
      </c>
      <c r="F23" s="1">
        <v>37502</v>
      </c>
      <c r="G23" s="19">
        <v>0.68927363622996618</v>
      </c>
      <c r="H23" s="20">
        <v>41203</v>
      </c>
      <c r="I23" s="1">
        <v>32241</v>
      </c>
      <c r="J23" s="19">
        <v>0.78249156614809601</v>
      </c>
      <c r="K23" s="20">
        <v>158548</v>
      </c>
      <c r="L23" s="1">
        <v>50906</v>
      </c>
      <c r="M23" s="21">
        <v>0.32107626712415166</v>
      </c>
    </row>
    <row r="24" spans="1:13" ht="15" customHeight="1" x14ac:dyDescent="0.25">
      <c r="A24" s="101" t="s">
        <v>57</v>
      </c>
      <c r="B24" s="20">
        <v>215566</v>
      </c>
      <c r="C24" s="1">
        <v>29908</v>
      </c>
      <c r="D24" s="19">
        <f t="shared" si="5"/>
        <v>0.13874173107076254</v>
      </c>
      <c r="E24" s="20">
        <v>112263</v>
      </c>
      <c r="F24" s="1">
        <v>78644</v>
      </c>
      <c r="G24" s="19">
        <v>0.70053356849540815</v>
      </c>
      <c r="H24" s="20">
        <v>87844</v>
      </c>
      <c r="I24" s="1">
        <v>68837</v>
      </c>
      <c r="J24" s="19">
        <v>0.78362779472701605</v>
      </c>
      <c r="K24" s="20">
        <v>327829</v>
      </c>
      <c r="L24" s="1">
        <v>108553</v>
      </c>
      <c r="M24" s="21">
        <v>0.3311268984745096</v>
      </c>
    </row>
    <row r="25" spans="1:13" ht="16.5" customHeight="1" x14ac:dyDescent="0.25">
      <c r="A25" s="101" t="s">
        <v>58</v>
      </c>
      <c r="B25" s="20">
        <v>108464</v>
      </c>
      <c r="C25" s="1">
        <v>14286</v>
      </c>
      <c r="D25" s="19">
        <f t="shared" si="5"/>
        <v>0.13171190441068004</v>
      </c>
      <c r="E25" s="20">
        <v>45595</v>
      </c>
      <c r="F25" s="1">
        <v>32432</v>
      </c>
      <c r="G25" s="19">
        <v>0.71130606426143217</v>
      </c>
      <c r="H25" s="20">
        <v>34594</v>
      </c>
      <c r="I25" s="1">
        <v>27211</v>
      </c>
      <c r="J25" s="19">
        <v>0.78658148811932704</v>
      </c>
      <c r="K25" s="20">
        <v>154059</v>
      </c>
      <c r="L25" s="1">
        <v>46938</v>
      </c>
      <c r="M25" s="21">
        <v>0.30467548147138435</v>
      </c>
    </row>
    <row r="26" spans="1:13" ht="16.5" customHeight="1" x14ac:dyDescent="0.25">
      <c r="A26" s="101" t="s">
        <v>59</v>
      </c>
      <c r="B26" s="20">
        <v>60417</v>
      </c>
      <c r="C26" s="1">
        <v>7166</v>
      </c>
      <c r="D26" s="19">
        <f t="shared" si="5"/>
        <v>0.11860900077792674</v>
      </c>
      <c r="E26" s="20">
        <v>29004</v>
      </c>
      <c r="F26" s="1">
        <v>20909</v>
      </c>
      <c r="G26" s="19">
        <v>0.72090056543924974</v>
      </c>
      <c r="H26" s="20">
        <v>22524</v>
      </c>
      <c r="I26" s="1">
        <v>18133</v>
      </c>
      <c r="J26" s="19">
        <v>0.80505238856331029</v>
      </c>
      <c r="K26" s="20">
        <v>89421</v>
      </c>
      <c r="L26" s="1">
        <v>28187</v>
      </c>
      <c r="M26" s="21">
        <v>0.31521678352959598</v>
      </c>
    </row>
    <row r="27" spans="1:13" ht="16.5" customHeight="1" x14ac:dyDescent="0.25">
      <c r="A27" s="101" t="s">
        <v>60</v>
      </c>
      <c r="B27" s="20">
        <v>360065</v>
      </c>
      <c r="C27" s="1">
        <v>42397</v>
      </c>
      <c r="D27" s="19">
        <f t="shared" si="5"/>
        <v>0.11774818435560246</v>
      </c>
      <c r="E27" s="20">
        <v>159031</v>
      </c>
      <c r="F27" s="1">
        <v>106881</v>
      </c>
      <c r="G27" s="19">
        <v>0.67207651338418295</v>
      </c>
      <c r="H27" s="20">
        <v>122398</v>
      </c>
      <c r="I27" s="1">
        <v>93013</v>
      </c>
      <c r="J27" s="19">
        <v>0.75992254775404822</v>
      </c>
      <c r="K27" s="20">
        <v>519096</v>
      </c>
      <c r="L27" s="1">
        <v>149280</v>
      </c>
      <c r="M27" s="21">
        <v>0.28757686439502522</v>
      </c>
    </row>
    <row r="28" spans="1:13" ht="16.5" customHeight="1" x14ac:dyDescent="0.25">
      <c r="A28" s="104" t="s">
        <v>61</v>
      </c>
      <c r="B28" s="20">
        <v>103685</v>
      </c>
      <c r="C28" s="1">
        <v>13201</v>
      </c>
      <c r="D28" s="19">
        <f t="shared" si="5"/>
        <v>0.12731831991126971</v>
      </c>
      <c r="E28" s="20">
        <v>65767</v>
      </c>
      <c r="F28" s="1">
        <v>46835</v>
      </c>
      <c r="G28" s="19">
        <v>0.71213526540666294</v>
      </c>
      <c r="H28" s="20">
        <v>52383</v>
      </c>
      <c r="I28" s="1">
        <v>41750</v>
      </c>
      <c r="J28" s="19">
        <v>0.79701429853196648</v>
      </c>
      <c r="K28" s="20">
        <v>169452</v>
      </c>
      <c r="L28" s="1">
        <v>60036</v>
      </c>
      <c r="M28" s="21">
        <v>0.35429502159903692</v>
      </c>
    </row>
    <row r="29" spans="1:13" ht="15.75" customHeight="1" x14ac:dyDescent="0.25">
      <c r="A29" s="105" t="s">
        <v>62</v>
      </c>
      <c r="B29" s="106"/>
      <c r="C29" s="39">
        <v>256</v>
      </c>
      <c r="D29" s="107"/>
      <c r="E29" s="106"/>
      <c r="F29" s="1">
        <v>373</v>
      </c>
      <c r="G29" s="107"/>
      <c r="H29" s="106"/>
      <c r="I29" s="1">
        <v>316</v>
      </c>
      <c r="J29" s="107"/>
      <c r="K29" s="106"/>
      <c r="L29" s="108">
        <v>631</v>
      </c>
      <c r="M29" s="111"/>
    </row>
    <row r="30" spans="1:13" ht="16.5" customHeight="1" x14ac:dyDescent="0.25">
      <c r="A30" s="112" t="s">
        <v>63</v>
      </c>
      <c r="B30" s="113">
        <f>SUM(B20:B28)</f>
        <v>1594788</v>
      </c>
      <c r="C30" s="113">
        <f>SUM(C20:C29)</f>
        <v>190110</v>
      </c>
      <c r="D30" s="114">
        <f t="shared" ref="D30" si="6">C30/B30</f>
        <v>0.11920706702082032</v>
      </c>
      <c r="E30" s="113">
        <v>791869</v>
      </c>
      <c r="F30" s="115">
        <v>543282</v>
      </c>
      <c r="G30" s="114">
        <v>0.68607560088853081</v>
      </c>
      <c r="H30" s="113">
        <v>612331</v>
      </c>
      <c r="I30" s="115">
        <v>471440</v>
      </c>
      <c r="J30" s="114">
        <v>0.76991039160192776</v>
      </c>
      <c r="K30" s="113">
        <v>2386657</v>
      </c>
      <c r="L30" s="115">
        <v>734125</v>
      </c>
      <c r="M30" s="114">
        <v>0.30759551959079162</v>
      </c>
    </row>
    <row r="31" spans="1:13" ht="16.5" customHeight="1" x14ac:dyDescent="0.25">
      <c r="A31" s="120" t="s">
        <v>102</v>
      </c>
    </row>
    <row r="32" spans="1:13" ht="16.5" customHeight="1" x14ac:dyDescent="0.25"/>
    <row r="33" spans="1:7" ht="16.5" customHeight="1" x14ac:dyDescent="0.25">
      <c r="A33" s="214"/>
      <c r="B33" s="214"/>
      <c r="C33" s="214"/>
      <c r="D33" s="214"/>
      <c r="E33" s="214"/>
      <c r="F33" s="214"/>
      <c r="G33" s="214"/>
    </row>
    <row r="34" spans="1:7" ht="16.5" customHeight="1" x14ac:dyDescent="0.25"/>
    <row r="35" spans="1:7" ht="15.75" customHeight="1" x14ac:dyDescent="0.25"/>
    <row r="36" spans="1:7" ht="16.5" customHeight="1" x14ac:dyDescent="0.25"/>
    <row r="37" spans="1:7" ht="16.5" customHeight="1" x14ac:dyDescent="0.25"/>
    <row r="38" spans="1:7" ht="15.75" customHeight="1" x14ac:dyDescent="0.25"/>
    <row r="39" spans="1:7" ht="15.75" customHeight="1" x14ac:dyDescent="0.25"/>
  </sheetData>
  <mergeCells count="10">
    <mergeCell ref="R2:T2"/>
    <mergeCell ref="B18:D18"/>
    <mergeCell ref="E18:G18"/>
    <mergeCell ref="H18:J18"/>
    <mergeCell ref="K18:M18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89466-5CCE-44AC-8939-CCE5C8FECBD7}">
  <dimension ref="B1:R36"/>
  <sheetViews>
    <sheetView topLeftCell="A10" workbookViewId="0">
      <selection activeCell="I9" sqref="I9"/>
    </sheetView>
  </sheetViews>
  <sheetFormatPr baseColWidth="10" defaultColWidth="9.140625" defaultRowHeight="15" x14ac:dyDescent="0.25"/>
  <cols>
    <col min="2" max="2" width="49.85546875" customWidth="1"/>
    <col min="3" max="3" width="11.85546875" bestFit="1" customWidth="1"/>
    <col min="4" max="4" width="12.140625" bestFit="1" customWidth="1"/>
    <col min="5" max="5" width="12" bestFit="1" customWidth="1"/>
    <col min="6" max="6" width="12.7109375" bestFit="1" customWidth="1"/>
    <col min="7" max="7" width="11.42578125" bestFit="1" customWidth="1"/>
    <col min="8" max="8" width="12.140625" bestFit="1" customWidth="1"/>
    <col min="9" max="9" width="11.5703125" bestFit="1" customWidth="1"/>
    <col min="10" max="10" width="12.7109375" bestFit="1" customWidth="1"/>
  </cols>
  <sheetData>
    <row r="1" spans="2:7" ht="42.75" customHeight="1" x14ac:dyDescent="0.25">
      <c r="B1" s="162" t="s">
        <v>87</v>
      </c>
    </row>
    <row r="2" spans="2:7" ht="25.5" x14ac:dyDescent="0.25">
      <c r="B2" s="123" t="s">
        <v>100</v>
      </c>
      <c r="C2" s="124" t="s">
        <v>72</v>
      </c>
      <c r="D2" s="124" t="s">
        <v>73</v>
      </c>
      <c r="E2" s="124" t="s">
        <v>74</v>
      </c>
    </row>
    <row r="3" spans="2:7" ht="15.75" thickBot="1" x14ac:dyDescent="0.3">
      <c r="B3" s="125" t="s">
        <v>64</v>
      </c>
      <c r="C3" s="126">
        <v>1769</v>
      </c>
      <c r="D3" s="127">
        <v>1051</v>
      </c>
      <c r="E3" s="128">
        <v>0.59409999999999996</v>
      </c>
    </row>
    <row r="4" spans="2:7" x14ac:dyDescent="0.25">
      <c r="B4" s="174" t="s">
        <v>65</v>
      </c>
      <c r="C4" s="129">
        <f>SUM(C5:C7)</f>
        <v>4160</v>
      </c>
      <c r="D4" s="130">
        <v>2819</v>
      </c>
      <c r="E4" s="128">
        <v>0.6774</v>
      </c>
      <c r="G4" s="130"/>
    </row>
    <row r="5" spans="2:7" x14ac:dyDescent="0.25">
      <c r="B5" s="131" t="s">
        <v>90</v>
      </c>
      <c r="C5" s="132">
        <v>3150</v>
      </c>
      <c r="D5" s="127">
        <v>2072</v>
      </c>
      <c r="E5" s="128">
        <v>0.65769999999999995</v>
      </c>
    </row>
    <row r="6" spans="2:7" x14ac:dyDescent="0.25">
      <c r="B6" s="131" t="s">
        <v>91</v>
      </c>
      <c r="C6" s="132">
        <v>519</v>
      </c>
      <c r="D6" s="127">
        <v>306</v>
      </c>
      <c r="E6" s="128">
        <v>0.58950000000000002</v>
      </c>
    </row>
    <row r="7" spans="2:7" ht="15.75" thickBot="1" x14ac:dyDescent="0.3">
      <c r="B7" s="133" t="s">
        <v>92</v>
      </c>
      <c r="C7" s="134">
        <v>491</v>
      </c>
      <c r="D7" s="127">
        <v>441</v>
      </c>
      <c r="E7" s="128">
        <v>0.89810000000000001</v>
      </c>
    </row>
    <row r="8" spans="2:7" x14ac:dyDescent="0.25">
      <c r="B8" s="135" t="s">
        <v>66</v>
      </c>
      <c r="C8" s="136">
        <v>4367</v>
      </c>
      <c r="D8" s="127">
        <v>2101</v>
      </c>
      <c r="E8" s="128">
        <v>0.48110000000000003</v>
      </c>
    </row>
    <row r="9" spans="2:7" x14ac:dyDescent="0.25">
      <c r="B9" s="137" t="s">
        <v>75</v>
      </c>
      <c r="C9" s="138">
        <v>1604</v>
      </c>
      <c r="D9" s="127">
        <v>614</v>
      </c>
      <c r="E9" s="128">
        <v>0.38269999999999998</v>
      </c>
    </row>
    <row r="10" spans="2:7" x14ac:dyDescent="0.25">
      <c r="B10" s="137" t="s">
        <v>67</v>
      </c>
      <c r="C10" s="138">
        <v>1989</v>
      </c>
      <c r="D10" s="127">
        <v>1172</v>
      </c>
      <c r="E10" s="128">
        <v>0.58919999999999995</v>
      </c>
    </row>
    <row r="11" spans="2:7" x14ac:dyDescent="0.25">
      <c r="B11" s="137" t="s">
        <v>68</v>
      </c>
      <c r="C11" s="138">
        <v>4884</v>
      </c>
      <c r="D11" s="127">
        <v>3237</v>
      </c>
      <c r="E11" s="128">
        <v>0.66269999999999996</v>
      </c>
    </row>
    <row r="12" spans="2:7" x14ac:dyDescent="0.25">
      <c r="B12" s="137" t="s">
        <v>69</v>
      </c>
      <c r="C12" s="138">
        <v>1834</v>
      </c>
      <c r="D12" s="139">
        <v>993</v>
      </c>
      <c r="E12" s="128">
        <v>0.54139999999999999</v>
      </c>
    </row>
    <row r="13" spans="2:7" ht="15.75" thickBot="1" x14ac:dyDescent="0.3">
      <c r="B13" s="125" t="s">
        <v>70</v>
      </c>
      <c r="C13" s="126">
        <v>1226</v>
      </c>
      <c r="D13" s="139">
        <v>668</v>
      </c>
      <c r="E13" s="128">
        <v>0.54479999999999995</v>
      </c>
    </row>
    <row r="14" spans="2:7" x14ac:dyDescent="0.25">
      <c r="B14" s="175" t="s">
        <v>95</v>
      </c>
      <c r="C14" s="129">
        <f>SUM(C15:C16)</f>
        <v>4225</v>
      </c>
      <c r="D14" s="140">
        <v>2336</v>
      </c>
      <c r="E14" s="128">
        <v>0.55279999999999996</v>
      </c>
    </row>
    <row r="15" spans="2:7" x14ac:dyDescent="0.25">
      <c r="B15" s="131" t="s">
        <v>88</v>
      </c>
      <c r="C15" s="132">
        <v>3701</v>
      </c>
      <c r="D15" s="127">
        <v>1934</v>
      </c>
      <c r="E15" s="128">
        <v>0.52249999999999996</v>
      </c>
    </row>
    <row r="16" spans="2:7" ht="15.75" thickBot="1" x14ac:dyDescent="0.3">
      <c r="B16" s="133" t="s">
        <v>89</v>
      </c>
      <c r="C16" s="134">
        <v>524</v>
      </c>
      <c r="D16" s="127">
        <v>402</v>
      </c>
      <c r="E16" s="128">
        <v>0.7671</v>
      </c>
    </row>
    <row r="17" spans="2:18" x14ac:dyDescent="0.25">
      <c r="B17" s="176" t="s">
        <v>94</v>
      </c>
      <c r="C17" s="136">
        <v>3331</v>
      </c>
      <c r="D17" s="127">
        <v>1746</v>
      </c>
      <c r="E17" s="128">
        <v>0.52410000000000001</v>
      </c>
    </row>
    <row r="18" spans="2:18" ht="15.75" thickBot="1" x14ac:dyDescent="0.3">
      <c r="B18" s="125" t="s">
        <v>71</v>
      </c>
      <c r="C18" s="126">
        <v>2095</v>
      </c>
      <c r="D18" s="141">
        <v>1440</v>
      </c>
      <c r="E18" s="142">
        <v>0.68730000000000002</v>
      </c>
      <c r="G18" s="143"/>
      <c r="H18" s="144"/>
      <c r="I18" s="122"/>
      <c r="J18" s="122"/>
      <c r="K18" s="122"/>
      <c r="L18" s="122"/>
      <c r="M18" s="122"/>
      <c r="N18" s="122"/>
      <c r="O18" s="122"/>
      <c r="P18" s="122"/>
      <c r="Q18" s="122"/>
      <c r="R18" s="122"/>
    </row>
    <row r="19" spans="2:18" ht="16.5" thickBot="1" x14ac:dyDescent="0.3">
      <c r="B19" s="145" t="s">
        <v>76</v>
      </c>
      <c r="C19" s="171">
        <f>C3+C5+C6+C7+C8+C9+C10+C11+C12+C13+C15+C16+C17+C18</f>
        <v>31484</v>
      </c>
      <c r="D19" s="172">
        <v>18177</v>
      </c>
      <c r="E19" s="173">
        <v>0.57730000000000004</v>
      </c>
    </row>
    <row r="20" spans="2:18" ht="15.75" x14ac:dyDescent="0.25">
      <c r="B20" s="146"/>
      <c r="C20" s="147"/>
      <c r="D20" s="148"/>
      <c r="E20" s="149"/>
    </row>
    <row r="21" spans="2:18" x14ac:dyDescent="0.25">
      <c r="B21" s="150" t="s">
        <v>93</v>
      </c>
      <c r="C21" s="151">
        <v>335</v>
      </c>
      <c r="D21" s="151">
        <v>241</v>
      </c>
      <c r="E21" s="152">
        <v>0.71940000000000004</v>
      </c>
    </row>
    <row r="22" spans="2:18" x14ac:dyDescent="0.25">
      <c r="D22" s="153"/>
    </row>
    <row r="24" spans="2:18" ht="25.5" x14ac:dyDescent="0.25">
      <c r="B24" s="154" t="s">
        <v>77</v>
      </c>
      <c r="C24" s="124" t="s">
        <v>72</v>
      </c>
      <c r="D24" s="124" t="s">
        <v>78</v>
      </c>
      <c r="E24" s="124" t="s">
        <v>74</v>
      </c>
    </row>
    <row r="25" spans="2:18" x14ac:dyDescent="0.25">
      <c r="B25" s="125" t="s">
        <v>64</v>
      </c>
      <c r="C25" s="105">
        <v>734</v>
      </c>
      <c r="D25" s="155">
        <v>325</v>
      </c>
      <c r="E25" s="156">
        <v>0.44269999999999998</v>
      </c>
    </row>
    <row r="26" spans="2:18" x14ac:dyDescent="0.25">
      <c r="B26" s="125" t="s">
        <v>65</v>
      </c>
      <c r="C26" s="157">
        <v>1474</v>
      </c>
      <c r="D26" s="155">
        <v>673</v>
      </c>
      <c r="E26" s="156">
        <v>0.45650000000000002</v>
      </c>
    </row>
    <row r="27" spans="2:18" x14ac:dyDescent="0.25">
      <c r="B27" s="125" t="s">
        <v>66</v>
      </c>
      <c r="C27" s="157">
        <v>1191</v>
      </c>
      <c r="D27" s="155">
        <v>761</v>
      </c>
      <c r="E27" s="156">
        <v>0.63890000000000002</v>
      </c>
    </row>
    <row r="28" spans="2:18" x14ac:dyDescent="0.25">
      <c r="B28" s="125" t="s">
        <v>75</v>
      </c>
      <c r="C28" s="105">
        <v>546</v>
      </c>
      <c r="D28" s="155">
        <v>217</v>
      </c>
      <c r="E28" s="156">
        <v>0.39739999999999998</v>
      </c>
    </row>
    <row r="29" spans="2:18" x14ac:dyDescent="0.25">
      <c r="B29" s="125" t="s">
        <v>67</v>
      </c>
      <c r="C29" s="105">
        <v>741</v>
      </c>
      <c r="D29" s="155">
        <v>400</v>
      </c>
      <c r="E29" s="156">
        <v>0.53979999999999995</v>
      </c>
    </row>
    <row r="30" spans="2:18" x14ac:dyDescent="0.25">
      <c r="B30" s="125" t="s">
        <v>68</v>
      </c>
      <c r="C30" s="157">
        <v>1362</v>
      </c>
      <c r="D30" s="155">
        <v>814</v>
      </c>
      <c r="E30" s="156">
        <v>0.59760000000000002</v>
      </c>
    </row>
    <row r="31" spans="2:18" x14ac:dyDescent="0.25">
      <c r="B31" s="125" t="s">
        <v>69</v>
      </c>
      <c r="C31" s="105">
        <v>752</v>
      </c>
      <c r="D31" s="155">
        <v>392</v>
      </c>
      <c r="E31" s="156">
        <v>0.5212</v>
      </c>
    </row>
    <row r="32" spans="2:18" x14ac:dyDescent="0.25">
      <c r="B32" s="125" t="s">
        <v>70</v>
      </c>
      <c r="C32" s="105">
        <v>484</v>
      </c>
      <c r="D32" s="155">
        <v>303</v>
      </c>
      <c r="E32" s="156">
        <v>0.626</v>
      </c>
    </row>
    <row r="33" spans="2:5" x14ac:dyDescent="0.25">
      <c r="B33" s="177" t="s">
        <v>95</v>
      </c>
      <c r="C33" s="105">
        <v>979</v>
      </c>
      <c r="D33" s="155">
        <v>685</v>
      </c>
      <c r="E33" s="156">
        <v>0.6996</v>
      </c>
    </row>
    <row r="34" spans="2:5" x14ac:dyDescent="0.25">
      <c r="B34" s="177" t="s">
        <v>94</v>
      </c>
      <c r="C34" s="105">
        <v>885</v>
      </c>
      <c r="D34" s="155">
        <v>286</v>
      </c>
      <c r="E34" s="156">
        <v>0.3231</v>
      </c>
    </row>
    <row r="35" spans="2:5" x14ac:dyDescent="0.25">
      <c r="B35" s="137" t="s">
        <v>71</v>
      </c>
      <c r="C35" s="105">
        <v>852</v>
      </c>
      <c r="D35" s="155">
        <v>371</v>
      </c>
      <c r="E35" s="156">
        <v>0.43540000000000001</v>
      </c>
    </row>
    <row r="36" spans="2:5" x14ac:dyDescent="0.25">
      <c r="B36" s="158" t="s">
        <v>27</v>
      </c>
      <c r="C36" s="159">
        <v>10000</v>
      </c>
      <c r="D36" s="160">
        <f>SUM(D25:D35)</f>
        <v>5227</v>
      </c>
      <c r="E36" s="161">
        <v>0.52270000000000005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J28"/>
  <sheetViews>
    <sheetView topLeftCell="A10" workbookViewId="0">
      <selection activeCell="K18" sqref="K18"/>
    </sheetView>
  </sheetViews>
  <sheetFormatPr baseColWidth="10" defaultRowHeight="12.75" x14ac:dyDescent="0.2"/>
  <cols>
    <col min="1" max="1" width="12.7109375" style="70" customWidth="1"/>
    <col min="2" max="2" width="17.140625" style="70" customWidth="1"/>
    <col min="3" max="3" width="14.85546875" style="70" customWidth="1"/>
    <col min="4" max="4" width="13.42578125" style="70" customWidth="1"/>
    <col min="5" max="5" width="16.7109375" style="70" customWidth="1"/>
    <col min="6" max="6" width="6.7109375" style="70" customWidth="1"/>
    <col min="7" max="256" width="11.42578125" style="70"/>
    <col min="257" max="257" width="12.7109375" style="70" customWidth="1"/>
    <col min="258" max="258" width="17.140625" style="70" customWidth="1"/>
    <col min="259" max="259" width="14.85546875" style="70" customWidth="1"/>
    <col min="260" max="260" width="13.42578125" style="70" customWidth="1"/>
    <col min="261" max="261" width="16.7109375" style="70" customWidth="1"/>
    <col min="262" max="262" width="6.7109375" style="70" customWidth="1"/>
    <col min="263" max="512" width="11.42578125" style="70"/>
    <col min="513" max="513" width="12.7109375" style="70" customWidth="1"/>
    <col min="514" max="514" width="17.140625" style="70" customWidth="1"/>
    <col min="515" max="515" width="14.85546875" style="70" customWidth="1"/>
    <col min="516" max="516" width="13.42578125" style="70" customWidth="1"/>
    <col min="517" max="517" width="16.7109375" style="70" customWidth="1"/>
    <col min="518" max="518" width="6.7109375" style="70" customWidth="1"/>
    <col min="519" max="768" width="11.42578125" style="70"/>
    <col min="769" max="769" width="12.7109375" style="70" customWidth="1"/>
    <col min="770" max="770" width="17.140625" style="70" customWidth="1"/>
    <col min="771" max="771" width="14.85546875" style="70" customWidth="1"/>
    <col min="772" max="772" width="13.42578125" style="70" customWidth="1"/>
    <col min="773" max="773" width="16.7109375" style="70" customWidth="1"/>
    <col min="774" max="774" width="6.7109375" style="70" customWidth="1"/>
    <col min="775" max="1024" width="11.42578125" style="70"/>
    <col min="1025" max="1025" width="12.7109375" style="70" customWidth="1"/>
    <col min="1026" max="1026" width="17.140625" style="70" customWidth="1"/>
    <col min="1027" max="1027" width="14.85546875" style="70" customWidth="1"/>
    <col min="1028" max="1028" width="13.42578125" style="70" customWidth="1"/>
    <col min="1029" max="1029" width="16.7109375" style="70" customWidth="1"/>
    <col min="1030" max="1030" width="6.7109375" style="70" customWidth="1"/>
    <col min="1031" max="1280" width="11.42578125" style="70"/>
    <col min="1281" max="1281" width="12.7109375" style="70" customWidth="1"/>
    <col min="1282" max="1282" width="17.140625" style="70" customWidth="1"/>
    <col min="1283" max="1283" width="14.85546875" style="70" customWidth="1"/>
    <col min="1284" max="1284" width="13.42578125" style="70" customWidth="1"/>
    <col min="1285" max="1285" width="16.7109375" style="70" customWidth="1"/>
    <col min="1286" max="1286" width="6.7109375" style="70" customWidth="1"/>
    <col min="1287" max="1536" width="11.42578125" style="70"/>
    <col min="1537" max="1537" width="12.7109375" style="70" customWidth="1"/>
    <col min="1538" max="1538" width="17.140625" style="70" customWidth="1"/>
    <col min="1539" max="1539" width="14.85546875" style="70" customWidth="1"/>
    <col min="1540" max="1540" width="13.42578125" style="70" customWidth="1"/>
    <col min="1541" max="1541" width="16.7109375" style="70" customWidth="1"/>
    <col min="1542" max="1542" width="6.7109375" style="70" customWidth="1"/>
    <col min="1543" max="1792" width="11.42578125" style="70"/>
    <col min="1793" max="1793" width="12.7109375" style="70" customWidth="1"/>
    <col min="1794" max="1794" width="17.140625" style="70" customWidth="1"/>
    <col min="1795" max="1795" width="14.85546875" style="70" customWidth="1"/>
    <col min="1796" max="1796" width="13.42578125" style="70" customWidth="1"/>
    <col min="1797" max="1797" width="16.7109375" style="70" customWidth="1"/>
    <col min="1798" max="1798" width="6.7109375" style="70" customWidth="1"/>
    <col min="1799" max="2048" width="11.42578125" style="70"/>
    <col min="2049" max="2049" width="12.7109375" style="70" customWidth="1"/>
    <col min="2050" max="2050" width="17.140625" style="70" customWidth="1"/>
    <col min="2051" max="2051" width="14.85546875" style="70" customWidth="1"/>
    <col min="2052" max="2052" width="13.42578125" style="70" customWidth="1"/>
    <col min="2053" max="2053" width="16.7109375" style="70" customWidth="1"/>
    <col min="2054" max="2054" width="6.7109375" style="70" customWidth="1"/>
    <col min="2055" max="2304" width="11.42578125" style="70"/>
    <col min="2305" max="2305" width="12.7109375" style="70" customWidth="1"/>
    <col min="2306" max="2306" width="17.140625" style="70" customWidth="1"/>
    <col min="2307" max="2307" width="14.85546875" style="70" customWidth="1"/>
    <col min="2308" max="2308" width="13.42578125" style="70" customWidth="1"/>
    <col min="2309" max="2309" width="16.7109375" style="70" customWidth="1"/>
    <col min="2310" max="2310" width="6.7109375" style="70" customWidth="1"/>
    <col min="2311" max="2560" width="11.42578125" style="70"/>
    <col min="2561" max="2561" width="12.7109375" style="70" customWidth="1"/>
    <col min="2562" max="2562" width="17.140625" style="70" customWidth="1"/>
    <col min="2563" max="2563" width="14.85546875" style="70" customWidth="1"/>
    <col min="2564" max="2564" width="13.42578125" style="70" customWidth="1"/>
    <col min="2565" max="2565" width="16.7109375" style="70" customWidth="1"/>
    <col min="2566" max="2566" width="6.7109375" style="70" customWidth="1"/>
    <col min="2567" max="2816" width="11.42578125" style="70"/>
    <col min="2817" max="2817" width="12.7109375" style="70" customWidth="1"/>
    <col min="2818" max="2818" width="17.140625" style="70" customWidth="1"/>
    <col min="2819" max="2819" width="14.85546875" style="70" customWidth="1"/>
    <col min="2820" max="2820" width="13.42578125" style="70" customWidth="1"/>
    <col min="2821" max="2821" width="16.7109375" style="70" customWidth="1"/>
    <col min="2822" max="2822" width="6.7109375" style="70" customWidth="1"/>
    <col min="2823" max="3072" width="11.42578125" style="70"/>
    <col min="3073" max="3073" width="12.7109375" style="70" customWidth="1"/>
    <col min="3074" max="3074" width="17.140625" style="70" customWidth="1"/>
    <col min="3075" max="3075" width="14.85546875" style="70" customWidth="1"/>
    <col min="3076" max="3076" width="13.42578125" style="70" customWidth="1"/>
    <col min="3077" max="3077" width="16.7109375" style="70" customWidth="1"/>
    <col min="3078" max="3078" width="6.7109375" style="70" customWidth="1"/>
    <col min="3079" max="3328" width="11.42578125" style="70"/>
    <col min="3329" max="3329" width="12.7109375" style="70" customWidth="1"/>
    <col min="3330" max="3330" width="17.140625" style="70" customWidth="1"/>
    <col min="3331" max="3331" width="14.85546875" style="70" customWidth="1"/>
    <col min="3332" max="3332" width="13.42578125" style="70" customWidth="1"/>
    <col min="3333" max="3333" width="16.7109375" style="70" customWidth="1"/>
    <col min="3334" max="3334" width="6.7109375" style="70" customWidth="1"/>
    <col min="3335" max="3584" width="11.42578125" style="70"/>
    <col min="3585" max="3585" width="12.7109375" style="70" customWidth="1"/>
    <col min="3586" max="3586" width="17.140625" style="70" customWidth="1"/>
    <col min="3587" max="3587" width="14.85546875" style="70" customWidth="1"/>
    <col min="3588" max="3588" width="13.42578125" style="70" customWidth="1"/>
    <col min="3589" max="3589" width="16.7109375" style="70" customWidth="1"/>
    <col min="3590" max="3590" width="6.7109375" style="70" customWidth="1"/>
    <col min="3591" max="3840" width="11.42578125" style="70"/>
    <col min="3841" max="3841" width="12.7109375" style="70" customWidth="1"/>
    <col min="3842" max="3842" width="17.140625" style="70" customWidth="1"/>
    <col min="3843" max="3843" width="14.85546875" style="70" customWidth="1"/>
    <col min="3844" max="3844" width="13.42578125" style="70" customWidth="1"/>
    <col min="3845" max="3845" width="16.7109375" style="70" customWidth="1"/>
    <col min="3846" max="3846" width="6.7109375" style="70" customWidth="1"/>
    <col min="3847" max="4096" width="11.42578125" style="70"/>
    <col min="4097" max="4097" width="12.7109375" style="70" customWidth="1"/>
    <col min="4098" max="4098" width="17.140625" style="70" customWidth="1"/>
    <col min="4099" max="4099" width="14.85546875" style="70" customWidth="1"/>
    <col min="4100" max="4100" width="13.42578125" style="70" customWidth="1"/>
    <col min="4101" max="4101" width="16.7109375" style="70" customWidth="1"/>
    <col min="4102" max="4102" width="6.7109375" style="70" customWidth="1"/>
    <col min="4103" max="4352" width="11.42578125" style="70"/>
    <col min="4353" max="4353" width="12.7109375" style="70" customWidth="1"/>
    <col min="4354" max="4354" width="17.140625" style="70" customWidth="1"/>
    <col min="4355" max="4355" width="14.85546875" style="70" customWidth="1"/>
    <col min="4356" max="4356" width="13.42578125" style="70" customWidth="1"/>
    <col min="4357" max="4357" width="16.7109375" style="70" customWidth="1"/>
    <col min="4358" max="4358" width="6.7109375" style="70" customWidth="1"/>
    <col min="4359" max="4608" width="11.42578125" style="70"/>
    <col min="4609" max="4609" width="12.7109375" style="70" customWidth="1"/>
    <col min="4610" max="4610" width="17.140625" style="70" customWidth="1"/>
    <col min="4611" max="4611" width="14.85546875" style="70" customWidth="1"/>
    <col min="4612" max="4612" width="13.42578125" style="70" customWidth="1"/>
    <col min="4613" max="4613" width="16.7109375" style="70" customWidth="1"/>
    <col min="4614" max="4614" width="6.7109375" style="70" customWidth="1"/>
    <col min="4615" max="4864" width="11.42578125" style="70"/>
    <col min="4865" max="4865" width="12.7109375" style="70" customWidth="1"/>
    <col min="4866" max="4866" width="17.140625" style="70" customWidth="1"/>
    <col min="4867" max="4867" width="14.85546875" style="70" customWidth="1"/>
    <col min="4868" max="4868" width="13.42578125" style="70" customWidth="1"/>
    <col min="4869" max="4869" width="16.7109375" style="70" customWidth="1"/>
    <col min="4870" max="4870" width="6.7109375" style="70" customWidth="1"/>
    <col min="4871" max="5120" width="11.42578125" style="70"/>
    <col min="5121" max="5121" width="12.7109375" style="70" customWidth="1"/>
    <col min="5122" max="5122" width="17.140625" style="70" customWidth="1"/>
    <col min="5123" max="5123" width="14.85546875" style="70" customWidth="1"/>
    <col min="5124" max="5124" width="13.42578125" style="70" customWidth="1"/>
    <col min="5125" max="5125" width="16.7109375" style="70" customWidth="1"/>
    <col min="5126" max="5126" width="6.7109375" style="70" customWidth="1"/>
    <col min="5127" max="5376" width="11.42578125" style="70"/>
    <col min="5377" max="5377" width="12.7109375" style="70" customWidth="1"/>
    <col min="5378" max="5378" width="17.140625" style="70" customWidth="1"/>
    <col min="5379" max="5379" width="14.85546875" style="70" customWidth="1"/>
    <col min="5380" max="5380" width="13.42578125" style="70" customWidth="1"/>
    <col min="5381" max="5381" width="16.7109375" style="70" customWidth="1"/>
    <col min="5382" max="5382" width="6.7109375" style="70" customWidth="1"/>
    <col min="5383" max="5632" width="11.42578125" style="70"/>
    <col min="5633" max="5633" width="12.7109375" style="70" customWidth="1"/>
    <col min="5634" max="5634" width="17.140625" style="70" customWidth="1"/>
    <col min="5635" max="5635" width="14.85546875" style="70" customWidth="1"/>
    <col min="5636" max="5636" width="13.42578125" style="70" customWidth="1"/>
    <col min="5637" max="5637" width="16.7109375" style="70" customWidth="1"/>
    <col min="5638" max="5638" width="6.7109375" style="70" customWidth="1"/>
    <col min="5639" max="5888" width="11.42578125" style="70"/>
    <col min="5889" max="5889" width="12.7109375" style="70" customWidth="1"/>
    <col min="5890" max="5890" width="17.140625" style="70" customWidth="1"/>
    <col min="5891" max="5891" width="14.85546875" style="70" customWidth="1"/>
    <col min="5892" max="5892" width="13.42578125" style="70" customWidth="1"/>
    <col min="5893" max="5893" width="16.7109375" style="70" customWidth="1"/>
    <col min="5894" max="5894" width="6.7109375" style="70" customWidth="1"/>
    <col min="5895" max="6144" width="11.42578125" style="70"/>
    <col min="6145" max="6145" width="12.7109375" style="70" customWidth="1"/>
    <col min="6146" max="6146" width="17.140625" style="70" customWidth="1"/>
    <col min="6147" max="6147" width="14.85546875" style="70" customWidth="1"/>
    <col min="6148" max="6148" width="13.42578125" style="70" customWidth="1"/>
    <col min="6149" max="6149" width="16.7109375" style="70" customWidth="1"/>
    <col min="6150" max="6150" width="6.7109375" style="70" customWidth="1"/>
    <col min="6151" max="6400" width="11.42578125" style="70"/>
    <col min="6401" max="6401" width="12.7109375" style="70" customWidth="1"/>
    <col min="6402" max="6402" width="17.140625" style="70" customWidth="1"/>
    <col min="6403" max="6403" width="14.85546875" style="70" customWidth="1"/>
    <col min="6404" max="6404" width="13.42578125" style="70" customWidth="1"/>
    <col min="6405" max="6405" width="16.7109375" style="70" customWidth="1"/>
    <col min="6406" max="6406" width="6.7109375" style="70" customWidth="1"/>
    <col min="6407" max="6656" width="11.42578125" style="70"/>
    <col min="6657" max="6657" width="12.7109375" style="70" customWidth="1"/>
    <col min="6658" max="6658" width="17.140625" style="70" customWidth="1"/>
    <col min="6659" max="6659" width="14.85546875" style="70" customWidth="1"/>
    <col min="6660" max="6660" width="13.42578125" style="70" customWidth="1"/>
    <col min="6661" max="6661" width="16.7109375" style="70" customWidth="1"/>
    <col min="6662" max="6662" width="6.7109375" style="70" customWidth="1"/>
    <col min="6663" max="6912" width="11.42578125" style="70"/>
    <col min="6913" max="6913" width="12.7109375" style="70" customWidth="1"/>
    <col min="6914" max="6914" width="17.140625" style="70" customWidth="1"/>
    <col min="6915" max="6915" width="14.85546875" style="70" customWidth="1"/>
    <col min="6916" max="6916" width="13.42578125" style="70" customWidth="1"/>
    <col min="6917" max="6917" width="16.7109375" style="70" customWidth="1"/>
    <col min="6918" max="6918" width="6.7109375" style="70" customWidth="1"/>
    <col min="6919" max="7168" width="11.42578125" style="70"/>
    <col min="7169" max="7169" width="12.7109375" style="70" customWidth="1"/>
    <col min="7170" max="7170" width="17.140625" style="70" customWidth="1"/>
    <col min="7171" max="7171" width="14.85546875" style="70" customWidth="1"/>
    <col min="7172" max="7172" width="13.42578125" style="70" customWidth="1"/>
    <col min="7173" max="7173" width="16.7109375" style="70" customWidth="1"/>
    <col min="7174" max="7174" width="6.7109375" style="70" customWidth="1"/>
    <col min="7175" max="7424" width="11.42578125" style="70"/>
    <col min="7425" max="7425" width="12.7109375" style="70" customWidth="1"/>
    <col min="7426" max="7426" width="17.140625" style="70" customWidth="1"/>
    <col min="7427" max="7427" width="14.85546875" style="70" customWidth="1"/>
    <col min="7428" max="7428" width="13.42578125" style="70" customWidth="1"/>
    <col min="7429" max="7429" width="16.7109375" style="70" customWidth="1"/>
    <col min="7430" max="7430" width="6.7109375" style="70" customWidth="1"/>
    <col min="7431" max="7680" width="11.42578125" style="70"/>
    <col min="7681" max="7681" width="12.7109375" style="70" customWidth="1"/>
    <col min="7682" max="7682" width="17.140625" style="70" customWidth="1"/>
    <col min="7683" max="7683" width="14.85546875" style="70" customWidth="1"/>
    <col min="7684" max="7684" width="13.42578125" style="70" customWidth="1"/>
    <col min="7685" max="7685" width="16.7109375" style="70" customWidth="1"/>
    <col min="7686" max="7686" width="6.7109375" style="70" customWidth="1"/>
    <col min="7687" max="7936" width="11.42578125" style="70"/>
    <col min="7937" max="7937" width="12.7109375" style="70" customWidth="1"/>
    <col min="7938" max="7938" width="17.140625" style="70" customWidth="1"/>
    <col min="7939" max="7939" width="14.85546875" style="70" customWidth="1"/>
    <col min="7940" max="7940" width="13.42578125" style="70" customWidth="1"/>
    <col min="7941" max="7941" width="16.7109375" style="70" customWidth="1"/>
    <col min="7942" max="7942" width="6.7109375" style="70" customWidth="1"/>
    <col min="7943" max="8192" width="11.42578125" style="70"/>
    <col min="8193" max="8193" width="12.7109375" style="70" customWidth="1"/>
    <col min="8194" max="8194" width="17.140625" style="70" customWidth="1"/>
    <col min="8195" max="8195" width="14.85546875" style="70" customWidth="1"/>
    <col min="8196" max="8196" width="13.42578125" style="70" customWidth="1"/>
    <col min="8197" max="8197" width="16.7109375" style="70" customWidth="1"/>
    <col min="8198" max="8198" width="6.7109375" style="70" customWidth="1"/>
    <col min="8199" max="8448" width="11.42578125" style="70"/>
    <col min="8449" max="8449" width="12.7109375" style="70" customWidth="1"/>
    <col min="8450" max="8450" width="17.140625" style="70" customWidth="1"/>
    <col min="8451" max="8451" width="14.85546875" style="70" customWidth="1"/>
    <col min="8452" max="8452" width="13.42578125" style="70" customWidth="1"/>
    <col min="8453" max="8453" width="16.7109375" style="70" customWidth="1"/>
    <col min="8454" max="8454" width="6.7109375" style="70" customWidth="1"/>
    <col min="8455" max="8704" width="11.42578125" style="70"/>
    <col min="8705" max="8705" width="12.7109375" style="70" customWidth="1"/>
    <col min="8706" max="8706" width="17.140625" style="70" customWidth="1"/>
    <col min="8707" max="8707" width="14.85546875" style="70" customWidth="1"/>
    <col min="8708" max="8708" width="13.42578125" style="70" customWidth="1"/>
    <col min="8709" max="8709" width="16.7109375" style="70" customWidth="1"/>
    <col min="8710" max="8710" width="6.7109375" style="70" customWidth="1"/>
    <col min="8711" max="8960" width="11.42578125" style="70"/>
    <col min="8961" max="8961" width="12.7109375" style="70" customWidth="1"/>
    <col min="8962" max="8962" width="17.140625" style="70" customWidth="1"/>
    <col min="8963" max="8963" width="14.85546875" style="70" customWidth="1"/>
    <col min="8964" max="8964" width="13.42578125" style="70" customWidth="1"/>
    <col min="8965" max="8965" width="16.7109375" style="70" customWidth="1"/>
    <col min="8966" max="8966" width="6.7109375" style="70" customWidth="1"/>
    <col min="8967" max="9216" width="11.42578125" style="70"/>
    <col min="9217" max="9217" width="12.7109375" style="70" customWidth="1"/>
    <col min="9218" max="9218" width="17.140625" style="70" customWidth="1"/>
    <col min="9219" max="9219" width="14.85546875" style="70" customWidth="1"/>
    <col min="9220" max="9220" width="13.42578125" style="70" customWidth="1"/>
    <col min="9221" max="9221" width="16.7109375" style="70" customWidth="1"/>
    <col min="9222" max="9222" width="6.7109375" style="70" customWidth="1"/>
    <col min="9223" max="9472" width="11.42578125" style="70"/>
    <col min="9473" max="9473" width="12.7109375" style="70" customWidth="1"/>
    <col min="9474" max="9474" width="17.140625" style="70" customWidth="1"/>
    <col min="9475" max="9475" width="14.85546875" style="70" customWidth="1"/>
    <col min="9476" max="9476" width="13.42578125" style="70" customWidth="1"/>
    <col min="9477" max="9477" width="16.7109375" style="70" customWidth="1"/>
    <col min="9478" max="9478" width="6.7109375" style="70" customWidth="1"/>
    <col min="9479" max="9728" width="11.42578125" style="70"/>
    <col min="9729" max="9729" width="12.7109375" style="70" customWidth="1"/>
    <col min="9730" max="9730" width="17.140625" style="70" customWidth="1"/>
    <col min="9731" max="9731" width="14.85546875" style="70" customWidth="1"/>
    <col min="9732" max="9732" width="13.42578125" style="70" customWidth="1"/>
    <col min="9733" max="9733" width="16.7109375" style="70" customWidth="1"/>
    <col min="9734" max="9734" width="6.7109375" style="70" customWidth="1"/>
    <col min="9735" max="9984" width="11.42578125" style="70"/>
    <col min="9985" max="9985" width="12.7109375" style="70" customWidth="1"/>
    <col min="9986" max="9986" width="17.140625" style="70" customWidth="1"/>
    <col min="9987" max="9987" width="14.85546875" style="70" customWidth="1"/>
    <col min="9988" max="9988" width="13.42578125" style="70" customWidth="1"/>
    <col min="9989" max="9989" width="16.7109375" style="70" customWidth="1"/>
    <col min="9990" max="9990" width="6.7109375" style="70" customWidth="1"/>
    <col min="9991" max="10240" width="11.42578125" style="70"/>
    <col min="10241" max="10241" width="12.7109375" style="70" customWidth="1"/>
    <col min="10242" max="10242" width="17.140625" style="70" customWidth="1"/>
    <col min="10243" max="10243" width="14.85546875" style="70" customWidth="1"/>
    <col min="10244" max="10244" width="13.42578125" style="70" customWidth="1"/>
    <col min="10245" max="10245" width="16.7109375" style="70" customWidth="1"/>
    <col min="10246" max="10246" width="6.7109375" style="70" customWidth="1"/>
    <col min="10247" max="10496" width="11.42578125" style="70"/>
    <col min="10497" max="10497" width="12.7109375" style="70" customWidth="1"/>
    <col min="10498" max="10498" width="17.140625" style="70" customWidth="1"/>
    <col min="10499" max="10499" width="14.85546875" style="70" customWidth="1"/>
    <col min="10500" max="10500" width="13.42578125" style="70" customWidth="1"/>
    <col min="10501" max="10501" width="16.7109375" style="70" customWidth="1"/>
    <col min="10502" max="10502" width="6.7109375" style="70" customWidth="1"/>
    <col min="10503" max="10752" width="11.42578125" style="70"/>
    <col min="10753" max="10753" width="12.7109375" style="70" customWidth="1"/>
    <col min="10754" max="10754" width="17.140625" style="70" customWidth="1"/>
    <col min="10755" max="10755" width="14.85546875" style="70" customWidth="1"/>
    <col min="10756" max="10756" width="13.42578125" style="70" customWidth="1"/>
    <col min="10757" max="10757" width="16.7109375" style="70" customWidth="1"/>
    <col min="10758" max="10758" width="6.7109375" style="70" customWidth="1"/>
    <col min="10759" max="11008" width="11.42578125" style="70"/>
    <col min="11009" max="11009" width="12.7109375" style="70" customWidth="1"/>
    <col min="11010" max="11010" width="17.140625" style="70" customWidth="1"/>
    <col min="11011" max="11011" width="14.85546875" style="70" customWidth="1"/>
    <col min="11012" max="11012" width="13.42578125" style="70" customWidth="1"/>
    <col min="11013" max="11013" width="16.7109375" style="70" customWidth="1"/>
    <col min="11014" max="11014" width="6.7109375" style="70" customWidth="1"/>
    <col min="11015" max="11264" width="11.42578125" style="70"/>
    <col min="11265" max="11265" width="12.7109375" style="70" customWidth="1"/>
    <col min="11266" max="11266" width="17.140625" style="70" customWidth="1"/>
    <col min="11267" max="11267" width="14.85546875" style="70" customWidth="1"/>
    <col min="11268" max="11268" width="13.42578125" style="70" customWidth="1"/>
    <col min="11269" max="11269" width="16.7109375" style="70" customWidth="1"/>
    <col min="11270" max="11270" width="6.7109375" style="70" customWidth="1"/>
    <col min="11271" max="11520" width="11.42578125" style="70"/>
    <col min="11521" max="11521" width="12.7109375" style="70" customWidth="1"/>
    <col min="11522" max="11522" width="17.140625" style="70" customWidth="1"/>
    <col min="11523" max="11523" width="14.85546875" style="70" customWidth="1"/>
    <col min="11524" max="11524" width="13.42578125" style="70" customWidth="1"/>
    <col min="11525" max="11525" width="16.7109375" style="70" customWidth="1"/>
    <col min="11526" max="11526" width="6.7109375" style="70" customWidth="1"/>
    <col min="11527" max="11776" width="11.42578125" style="70"/>
    <col min="11777" max="11777" width="12.7109375" style="70" customWidth="1"/>
    <col min="11778" max="11778" width="17.140625" style="70" customWidth="1"/>
    <col min="11779" max="11779" width="14.85546875" style="70" customWidth="1"/>
    <col min="11780" max="11780" width="13.42578125" style="70" customWidth="1"/>
    <col min="11781" max="11781" width="16.7109375" style="70" customWidth="1"/>
    <col min="11782" max="11782" width="6.7109375" style="70" customWidth="1"/>
    <col min="11783" max="12032" width="11.42578125" style="70"/>
    <col min="12033" max="12033" width="12.7109375" style="70" customWidth="1"/>
    <col min="12034" max="12034" width="17.140625" style="70" customWidth="1"/>
    <col min="12035" max="12035" width="14.85546875" style="70" customWidth="1"/>
    <col min="12036" max="12036" width="13.42578125" style="70" customWidth="1"/>
    <col min="12037" max="12037" width="16.7109375" style="70" customWidth="1"/>
    <col min="12038" max="12038" width="6.7109375" style="70" customWidth="1"/>
    <col min="12039" max="12288" width="11.42578125" style="70"/>
    <col min="12289" max="12289" width="12.7109375" style="70" customWidth="1"/>
    <col min="12290" max="12290" width="17.140625" style="70" customWidth="1"/>
    <col min="12291" max="12291" width="14.85546875" style="70" customWidth="1"/>
    <col min="12292" max="12292" width="13.42578125" style="70" customWidth="1"/>
    <col min="12293" max="12293" width="16.7109375" style="70" customWidth="1"/>
    <col min="12294" max="12294" width="6.7109375" style="70" customWidth="1"/>
    <col min="12295" max="12544" width="11.42578125" style="70"/>
    <col min="12545" max="12545" width="12.7109375" style="70" customWidth="1"/>
    <col min="12546" max="12546" width="17.140625" style="70" customWidth="1"/>
    <col min="12547" max="12547" width="14.85546875" style="70" customWidth="1"/>
    <col min="12548" max="12548" width="13.42578125" style="70" customWidth="1"/>
    <col min="12549" max="12549" width="16.7109375" style="70" customWidth="1"/>
    <col min="12550" max="12550" width="6.7109375" style="70" customWidth="1"/>
    <col min="12551" max="12800" width="11.42578125" style="70"/>
    <col min="12801" max="12801" width="12.7109375" style="70" customWidth="1"/>
    <col min="12802" max="12802" width="17.140625" style="70" customWidth="1"/>
    <col min="12803" max="12803" width="14.85546875" style="70" customWidth="1"/>
    <col min="12804" max="12804" width="13.42578125" style="70" customWidth="1"/>
    <col min="12805" max="12805" width="16.7109375" style="70" customWidth="1"/>
    <col min="12806" max="12806" width="6.7109375" style="70" customWidth="1"/>
    <col min="12807" max="13056" width="11.42578125" style="70"/>
    <col min="13057" max="13057" width="12.7109375" style="70" customWidth="1"/>
    <col min="13058" max="13058" width="17.140625" style="70" customWidth="1"/>
    <col min="13059" max="13059" width="14.85546875" style="70" customWidth="1"/>
    <col min="13060" max="13060" width="13.42578125" style="70" customWidth="1"/>
    <col min="13061" max="13061" width="16.7109375" style="70" customWidth="1"/>
    <col min="13062" max="13062" width="6.7109375" style="70" customWidth="1"/>
    <col min="13063" max="13312" width="11.42578125" style="70"/>
    <col min="13313" max="13313" width="12.7109375" style="70" customWidth="1"/>
    <col min="13314" max="13314" width="17.140625" style="70" customWidth="1"/>
    <col min="13315" max="13315" width="14.85546875" style="70" customWidth="1"/>
    <col min="13316" max="13316" width="13.42578125" style="70" customWidth="1"/>
    <col min="13317" max="13317" width="16.7109375" style="70" customWidth="1"/>
    <col min="13318" max="13318" width="6.7109375" style="70" customWidth="1"/>
    <col min="13319" max="13568" width="11.42578125" style="70"/>
    <col min="13569" max="13569" width="12.7109375" style="70" customWidth="1"/>
    <col min="13570" max="13570" width="17.140625" style="70" customWidth="1"/>
    <col min="13571" max="13571" width="14.85546875" style="70" customWidth="1"/>
    <col min="13572" max="13572" width="13.42578125" style="70" customWidth="1"/>
    <col min="13573" max="13573" width="16.7109375" style="70" customWidth="1"/>
    <col min="13574" max="13574" width="6.7109375" style="70" customWidth="1"/>
    <col min="13575" max="13824" width="11.42578125" style="70"/>
    <col min="13825" max="13825" width="12.7109375" style="70" customWidth="1"/>
    <col min="13826" max="13826" width="17.140625" style="70" customWidth="1"/>
    <col min="13827" max="13827" width="14.85546875" style="70" customWidth="1"/>
    <col min="13828" max="13828" width="13.42578125" style="70" customWidth="1"/>
    <col min="13829" max="13829" width="16.7109375" style="70" customWidth="1"/>
    <col min="13830" max="13830" width="6.7109375" style="70" customWidth="1"/>
    <col min="13831" max="14080" width="11.42578125" style="70"/>
    <col min="14081" max="14081" width="12.7109375" style="70" customWidth="1"/>
    <col min="14082" max="14082" width="17.140625" style="70" customWidth="1"/>
    <col min="14083" max="14083" width="14.85546875" style="70" customWidth="1"/>
    <col min="14084" max="14084" width="13.42578125" style="70" customWidth="1"/>
    <col min="14085" max="14085" width="16.7109375" style="70" customWidth="1"/>
    <col min="14086" max="14086" width="6.7109375" style="70" customWidth="1"/>
    <col min="14087" max="14336" width="11.42578125" style="70"/>
    <col min="14337" max="14337" width="12.7109375" style="70" customWidth="1"/>
    <col min="14338" max="14338" width="17.140625" style="70" customWidth="1"/>
    <col min="14339" max="14339" width="14.85546875" style="70" customWidth="1"/>
    <col min="14340" max="14340" width="13.42578125" style="70" customWidth="1"/>
    <col min="14341" max="14341" width="16.7109375" style="70" customWidth="1"/>
    <col min="14342" max="14342" width="6.7109375" style="70" customWidth="1"/>
    <col min="14343" max="14592" width="11.42578125" style="70"/>
    <col min="14593" max="14593" width="12.7109375" style="70" customWidth="1"/>
    <col min="14594" max="14594" width="17.140625" style="70" customWidth="1"/>
    <col min="14595" max="14595" width="14.85546875" style="70" customWidth="1"/>
    <col min="14596" max="14596" width="13.42578125" style="70" customWidth="1"/>
    <col min="14597" max="14597" width="16.7109375" style="70" customWidth="1"/>
    <col min="14598" max="14598" width="6.7109375" style="70" customWidth="1"/>
    <col min="14599" max="14848" width="11.42578125" style="70"/>
    <col min="14849" max="14849" width="12.7109375" style="70" customWidth="1"/>
    <col min="14850" max="14850" width="17.140625" style="70" customWidth="1"/>
    <col min="14851" max="14851" width="14.85546875" style="70" customWidth="1"/>
    <col min="14852" max="14852" width="13.42578125" style="70" customWidth="1"/>
    <col min="14853" max="14853" width="16.7109375" style="70" customWidth="1"/>
    <col min="14854" max="14854" width="6.7109375" style="70" customWidth="1"/>
    <col min="14855" max="15104" width="11.42578125" style="70"/>
    <col min="15105" max="15105" width="12.7109375" style="70" customWidth="1"/>
    <col min="15106" max="15106" width="17.140625" style="70" customWidth="1"/>
    <col min="15107" max="15107" width="14.85546875" style="70" customWidth="1"/>
    <col min="15108" max="15108" width="13.42578125" style="70" customWidth="1"/>
    <col min="15109" max="15109" width="16.7109375" style="70" customWidth="1"/>
    <col min="15110" max="15110" width="6.7109375" style="70" customWidth="1"/>
    <col min="15111" max="15360" width="11.42578125" style="70"/>
    <col min="15361" max="15361" width="12.7109375" style="70" customWidth="1"/>
    <col min="15362" max="15362" width="17.140625" style="70" customWidth="1"/>
    <col min="15363" max="15363" width="14.85546875" style="70" customWidth="1"/>
    <col min="15364" max="15364" width="13.42578125" style="70" customWidth="1"/>
    <col min="15365" max="15365" width="16.7109375" style="70" customWidth="1"/>
    <col min="15366" max="15366" width="6.7109375" style="70" customWidth="1"/>
    <col min="15367" max="15616" width="11.42578125" style="70"/>
    <col min="15617" max="15617" width="12.7109375" style="70" customWidth="1"/>
    <col min="15618" max="15618" width="17.140625" style="70" customWidth="1"/>
    <col min="15619" max="15619" width="14.85546875" style="70" customWidth="1"/>
    <col min="15620" max="15620" width="13.42578125" style="70" customWidth="1"/>
    <col min="15621" max="15621" width="16.7109375" style="70" customWidth="1"/>
    <col min="15622" max="15622" width="6.7109375" style="70" customWidth="1"/>
    <col min="15623" max="15872" width="11.42578125" style="70"/>
    <col min="15873" max="15873" width="12.7109375" style="70" customWidth="1"/>
    <col min="15874" max="15874" width="17.140625" style="70" customWidth="1"/>
    <col min="15875" max="15875" width="14.85546875" style="70" customWidth="1"/>
    <col min="15876" max="15876" width="13.42578125" style="70" customWidth="1"/>
    <col min="15877" max="15877" width="16.7109375" style="70" customWidth="1"/>
    <col min="15878" max="15878" width="6.7109375" style="70" customWidth="1"/>
    <col min="15879" max="16128" width="11.42578125" style="70"/>
    <col min="16129" max="16129" width="12.7109375" style="70" customWidth="1"/>
    <col min="16130" max="16130" width="17.140625" style="70" customWidth="1"/>
    <col min="16131" max="16131" width="14.85546875" style="70" customWidth="1"/>
    <col min="16132" max="16132" width="13.42578125" style="70" customWidth="1"/>
    <col min="16133" max="16133" width="16.7109375" style="70" customWidth="1"/>
    <col min="16134" max="16134" width="6.7109375" style="70" customWidth="1"/>
    <col min="16135" max="16384" width="11.42578125" style="70"/>
  </cols>
  <sheetData>
    <row r="7" spans="1:6" x14ac:dyDescent="0.2">
      <c r="B7" s="71"/>
      <c r="C7" s="71"/>
      <c r="D7" s="71"/>
      <c r="E7" s="71"/>
      <c r="F7" s="71"/>
    </row>
    <row r="8" spans="1:6" x14ac:dyDescent="0.2">
      <c r="B8" s="71"/>
      <c r="C8" s="71"/>
      <c r="D8" s="71"/>
      <c r="E8" s="71"/>
      <c r="F8" s="71"/>
    </row>
    <row r="9" spans="1:6" x14ac:dyDescent="0.2">
      <c r="B9" s="71"/>
      <c r="C9" s="71"/>
      <c r="D9" s="71"/>
      <c r="E9" s="71"/>
      <c r="F9" s="71"/>
    </row>
    <row r="10" spans="1:6" x14ac:dyDescent="0.2">
      <c r="A10" s="72"/>
      <c r="B10" s="71"/>
      <c r="C10" s="71"/>
      <c r="D10" s="71"/>
      <c r="E10" s="73"/>
      <c r="F10" s="73"/>
    </row>
    <row r="11" spans="1:6" ht="18" x14ac:dyDescent="0.25">
      <c r="A11" s="202" t="s">
        <v>96</v>
      </c>
      <c r="B11" s="202"/>
      <c r="C11" s="202"/>
      <c r="D11" s="202"/>
      <c r="E11" s="202"/>
      <c r="F11" s="202"/>
    </row>
    <row r="12" spans="1:6" ht="15" x14ac:dyDescent="0.2">
      <c r="A12" s="203" t="s">
        <v>20</v>
      </c>
      <c r="B12" s="203"/>
      <c r="C12" s="203"/>
      <c r="D12" s="203"/>
      <c r="E12" s="203"/>
      <c r="F12" s="203"/>
    </row>
    <row r="13" spans="1:6" ht="28.5" customHeight="1" thickBot="1" x14ac:dyDescent="0.25">
      <c r="A13" s="204" t="s">
        <v>21</v>
      </c>
      <c r="B13" s="205"/>
      <c r="C13" s="205"/>
      <c r="D13" s="205"/>
      <c r="E13" s="205"/>
      <c r="F13" s="74"/>
    </row>
    <row r="14" spans="1:6" ht="18" customHeight="1" thickBot="1" x14ac:dyDescent="0.25">
      <c r="A14" s="206" t="s">
        <v>22</v>
      </c>
      <c r="B14" s="208" t="s">
        <v>23</v>
      </c>
      <c r="C14" s="209"/>
      <c r="D14" s="209"/>
      <c r="E14" s="210"/>
      <c r="F14" s="73"/>
    </row>
    <row r="15" spans="1:6" ht="16.5" thickBot="1" x14ac:dyDescent="0.3">
      <c r="A15" s="207"/>
      <c r="B15" s="75" t="s">
        <v>24</v>
      </c>
      <c r="C15" s="76" t="s">
        <v>25</v>
      </c>
      <c r="D15" s="77" t="s">
        <v>26</v>
      </c>
      <c r="E15" s="78" t="s">
        <v>27</v>
      </c>
      <c r="F15" s="79"/>
    </row>
    <row r="16" spans="1:6" ht="15.75" thickBot="1" x14ac:dyDescent="0.25">
      <c r="A16" s="80" t="s">
        <v>28</v>
      </c>
      <c r="B16" s="81">
        <v>1954</v>
      </c>
      <c r="C16" s="81">
        <v>269</v>
      </c>
      <c r="D16" s="81">
        <v>7</v>
      </c>
      <c r="E16" s="82">
        <f>SUM(B16:D16)</f>
        <v>2230</v>
      </c>
      <c r="F16" s="83"/>
    </row>
    <row r="17" spans="1:10" s="86" customFormat="1" ht="15.75" thickBot="1" x14ac:dyDescent="0.25">
      <c r="A17" s="84" t="s">
        <v>29</v>
      </c>
      <c r="B17" s="81">
        <v>4353</v>
      </c>
      <c r="C17" s="81">
        <v>563</v>
      </c>
      <c r="D17" s="81">
        <v>42</v>
      </c>
      <c r="E17" s="82">
        <f t="shared" ref="E17:E25" si="0">SUM(B17:D17)</f>
        <v>4958</v>
      </c>
      <c r="F17" s="85"/>
    </row>
    <row r="18" spans="1:10" ht="15.75" thickBot="1" x14ac:dyDescent="0.25">
      <c r="A18" s="87" t="s">
        <v>30</v>
      </c>
      <c r="B18" s="88">
        <v>3349</v>
      </c>
      <c r="C18" s="88">
        <v>526</v>
      </c>
      <c r="D18" s="88">
        <v>59</v>
      </c>
      <c r="E18" s="89">
        <f t="shared" si="0"/>
        <v>3934</v>
      </c>
      <c r="F18" s="85"/>
    </row>
    <row r="19" spans="1:10" ht="15.75" thickBot="1" x14ac:dyDescent="0.25">
      <c r="A19" s="87" t="s">
        <v>31</v>
      </c>
      <c r="B19" s="88">
        <v>1748</v>
      </c>
      <c r="C19" s="88">
        <v>264</v>
      </c>
      <c r="D19" s="88">
        <v>20</v>
      </c>
      <c r="E19" s="89">
        <f t="shared" si="0"/>
        <v>2032</v>
      </c>
      <c r="F19" s="90"/>
    </row>
    <row r="20" spans="1:10" ht="15.75" thickBot="1" x14ac:dyDescent="0.25">
      <c r="A20" s="87" t="s">
        <v>32</v>
      </c>
      <c r="B20" s="88">
        <v>3480</v>
      </c>
      <c r="C20" s="88">
        <v>615</v>
      </c>
      <c r="D20" s="88">
        <v>128</v>
      </c>
      <c r="E20" s="89">
        <f t="shared" si="0"/>
        <v>4223</v>
      </c>
      <c r="F20" s="85"/>
    </row>
    <row r="21" spans="1:10" ht="15.75" thickBot="1" x14ac:dyDescent="0.25">
      <c r="A21" s="84" t="s">
        <v>33</v>
      </c>
      <c r="B21" s="81">
        <v>1336</v>
      </c>
      <c r="C21" s="81">
        <v>209</v>
      </c>
      <c r="D21" s="81">
        <v>10</v>
      </c>
      <c r="E21" s="82">
        <f t="shared" si="0"/>
        <v>1555</v>
      </c>
      <c r="F21" s="85"/>
    </row>
    <row r="22" spans="1:10" ht="15.75" thickBot="1" x14ac:dyDescent="0.25">
      <c r="A22" s="84" t="s">
        <v>34</v>
      </c>
      <c r="B22" s="81">
        <v>942</v>
      </c>
      <c r="C22" s="81">
        <v>158</v>
      </c>
      <c r="D22" s="81">
        <v>15</v>
      </c>
      <c r="E22" s="82">
        <f t="shared" si="0"/>
        <v>1115</v>
      </c>
      <c r="F22" s="85"/>
    </row>
    <row r="23" spans="1:10" ht="15.75" thickBot="1" x14ac:dyDescent="0.25">
      <c r="A23" s="84" t="s">
        <v>35</v>
      </c>
      <c r="B23" s="81">
        <v>7548</v>
      </c>
      <c r="C23" s="81">
        <v>1304</v>
      </c>
      <c r="D23" s="81">
        <v>169</v>
      </c>
      <c r="E23" s="82">
        <f t="shared" si="0"/>
        <v>9021</v>
      </c>
      <c r="F23" s="91"/>
    </row>
    <row r="24" spans="1:10" s="86" customFormat="1" ht="15.75" thickBot="1" x14ac:dyDescent="0.25">
      <c r="A24" s="92" t="s">
        <v>36</v>
      </c>
      <c r="B24" s="93">
        <v>1216</v>
      </c>
      <c r="C24" s="93">
        <v>34</v>
      </c>
      <c r="D24" s="81">
        <v>3</v>
      </c>
      <c r="E24" s="82">
        <f t="shared" si="0"/>
        <v>1253</v>
      </c>
      <c r="F24" s="85"/>
    </row>
    <row r="25" spans="1:10" ht="16.5" thickBot="1" x14ac:dyDescent="0.3">
      <c r="A25" s="94" t="s">
        <v>37</v>
      </c>
      <c r="B25" s="95">
        <f>SUM(B16:B24)</f>
        <v>25926</v>
      </c>
      <c r="C25" s="95">
        <f>SUM(C16:C24)</f>
        <v>3942</v>
      </c>
      <c r="D25" s="95">
        <f>SUM(D16:D24)</f>
        <v>453</v>
      </c>
      <c r="E25" s="95">
        <f t="shared" si="0"/>
        <v>30321</v>
      </c>
      <c r="F25" s="96"/>
      <c r="G25" s="97"/>
      <c r="H25" s="97"/>
      <c r="I25" s="97"/>
      <c r="J25" s="97"/>
    </row>
    <row r="26" spans="1:10" x14ac:dyDescent="0.2">
      <c r="B26" s="71"/>
      <c r="C26" s="71"/>
      <c r="D26" s="71"/>
      <c r="E26" s="71"/>
      <c r="F26" s="71"/>
    </row>
    <row r="27" spans="1:10" ht="33" customHeight="1" x14ac:dyDescent="0.2">
      <c r="A27" s="200" t="s">
        <v>38</v>
      </c>
      <c r="B27" s="201"/>
      <c r="C27" s="201"/>
      <c r="D27" s="201"/>
      <c r="E27" s="201"/>
      <c r="F27" s="201"/>
    </row>
    <row r="28" spans="1:10" x14ac:dyDescent="0.2">
      <c r="B28" s="71"/>
      <c r="C28" s="71"/>
      <c r="D28" s="71"/>
      <c r="E28" s="71"/>
      <c r="F28" s="71"/>
    </row>
  </sheetData>
  <mergeCells count="6">
    <mergeCell ref="A27:F27"/>
    <mergeCell ref="A11:F11"/>
    <mergeCell ref="A12:F12"/>
    <mergeCell ref="A13:E13"/>
    <mergeCell ref="A14:A15"/>
    <mergeCell ref="B14:E1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AC50B-BF45-47D6-8BA9-F9F24A797340}">
  <sheetPr>
    <tabColor rgb="FFFFFF00"/>
  </sheetPr>
  <dimension ref="A1:D13"/>
  <sheetViews>
    <sheetView workbookViewId="0">
      <selection activeCell="G6" sqref="G6"/>
    </sheetView>
  </sheetViews>
  <sheetFormatPr baseColWidth="10" defaultRowHeight="15" x14ac:dyDescent="0.25"/>
  <cols>
    <col min="1" max="1" width="16.85546875" customWidth="1"/>
    <col min="2" max="2" width="23" customWidth="1"/>
    <col min="3" max="3" width="34.5703125" customWidth="1"/>
    <col min="4" max="4" width="18.42578125" customWidth="1"/>
  </cols>
  <sheetData>
    <row r="1" spans="1:4" ht="25.5" customHeight="1" x14ac:dyDescent="0.25">
      <c r="B1" s="211" t="s">
        <v>97</v>
      </c>
      <c r="C1" s="212"/>
      <c r="D1" s="213"/>
    </row>
    <row r="2" spans="1:4" ht="24.75" customHeight="1" thickBot="1" x14ac:dyDescent="0.3">
      <c r="A2" s="167" t="s">
        <v>48</v>
      </c>
      <c r="B2" s="178" t="s">
        <v>79</v>
      </c>
      <c r="C2" s="178" t="s">
        <v>99</v>
      </c>
      <c r="D2" s="178" t="s">
        <v>4</v>
      </c>
    </row>
    <row r="3" spans="1:4" x14ac:dyDescent="0.25">
      <c r="A3" s="163" t="s">
        <v>53</v>
      </c>
      <c r="B3" s="180">
        <v>537</v>
      </c>
      <c r="C3" s="186">
        <v>298</v>
      </c>
      <c r="D3" s="184">
        <f t="shared" ref="D3:D12" si="0">C3/B3</f>
        <v>0.55493482309124764</v>
      </c>
    </row>
    <row r="4" spans="1:4" x14ac:dyDescent="0.25">
      <c r="A4" s="104" t="s">
        <v>54</v>
      </c>
      <c r="B4" s="20">
        <v>1511</v>
      </c>
      <c r="C4" s="187">
        <v>820</v>
      </c>
      <c r="D4" s="181">
        <f t="shared" si="0"/>
        <v>0.54268696227663804</v>
      </c>
    </row>
    <row r="5" spans="1:4" x14ac:dyDescent="0.25">
      <c r="A5" s="104" t="s">
        <v>55</v>
      </c>
      <c r="B5" s="20">
        <v>1751</v>
      </c>
      <c r="C5" s="187">
        <v>705</v>
      </c>
      <c r="D5" s="181">
        <f t="shared" si="0"/>
        <v>0.40262707024557398</v>
      </c>
    </row>
    <row r="6" spans="1:4" x14ac:dyDescent="0.25">
      <c r="A6" s="104" t="s">
        <v>56</v>
      </c>
      <c r="B6" s="20">
        <v>541</v>
      </c>
      <c r="C6" s="187">
        <v>304</v>
      </c>
      <c r="D6" s="181">
        <f t="shared" si="0"/>
        <v>0.56192236598890943</v>
      </c>
    </row>
    <row r="7" spans="1:4" x14ac:dyDescent="0.25">
      <c r="A7" s="104" t="s">
        <v>57</v>
      </c>
      <c r="B7" s="20">
        <v>1308</v>
      </c>
      <c r="C7" s="187">
        <v>597</v>
      </c>
      <c r="D7" s="181">
        <f t="shared" si="0"/>
        <v>0.45642201834862384</v>
      </c>
    </row>
    <row r="8" spans="1:4" x14ac:dyDescent="0.25">
      <c r="A8" s="104" t="s">
        <v>58</v>
      </c>
      <c r="B8" s="20">
        <v>554</v>
      </c>
      <c r="C8" s="187">
        <v>257</v>
      </c>
      <c r="D8" s="181">
        <f t="shared" si="0"/>
        <v>0.46389891696750901</v>
      </c>
    </row>
    <row r="9" spans="1:4" x14ac:dyDescent="0.25">
      <c r="A9" s="104" t="s">
        <v>59</v>
      </c>
      <c r="B9" s="20">
        <v>386</v>
      </c>
      <c r="C9" s="187">
        <v>238</v>
      </c>
      <c r="D9" s="181">
        <f t="shared" si="0"/>
        <v>0.61658031088082899</v>
      </c>
    </row>
    <row r="10" spans="1:4" x14ac:dyDescent="0.25">
      <c r="A10" s="104" t="s">
        <v>60</v>
      </c>
      <c r="B10" s="20">
        <v>2314</v>
      </c>
      <c r="C10" s="187">
        <v>970</v>
      </c>
      <c r="D10" s="181">
        <f t="shared" si="0"/>
        <v>0.4191875540190147</v>
      </c>
    </row>
    <row r="11" spans="1:4" ht="15.75" thickBot="1" x14ac:dyDescent="0.3">
      <c r="A11" s="164" t="s">
        <v>61</v>
      </c>
      <c r="B11" s="20">
        <v>486</v>
      </c>
      <c r="C11" s="187">
        <v>143</v>
      </c>
      <c r="D11" s="185">
        <f t="shared" si="0"/>
        <v>0.29423868312757201</v>
      </c>
    </row>
    <row r="12" spans="1:4" ht="21.75" customHeight="1" thickBot="1" x14ac:dyDescent="0.3">
      <c r="A12" s="166" t="s">
        <v>63</v>
      </c>
      <c r="B12" s="183">
        <f>SUM(B3:B11)</f>
        <v>9388</v>
      </c>
      <c r="C12" s="182">
        <f>SUM(C3:C11)</f>
        <v>4332</v>
      </c>
      <c r="D12" s="179">
        <f t="shared" si="0"/>
        <v>0.46144013634426928</v>
      </c>
    </row>
    <row r="13" spans="1:4" ht="20.25" customHeight="1" x14ac:dyDescent="0.25">
      <c r="A13" s="165" t="s">
        <v>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1-CyL- RESUMEN </vt:lpstr>
      <vt:lpstr>2-GEDAD Y PROV</vt:lpstr>
      <vt:lpstr>3-Trabajadores de Sacyl</vt:lpstr>
      <vt:lpstr>4-SPRL_ sin Sacyl</vt:lpstr>
      <vt:lpstr>EMBARAZADAS</vt:lpstr>
    </vt:vector>
  </TitlesOfParts>
  <Company>Junta de Castilla y León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Jesus Rodriguez Recio</dc:creator>
  <cp:lastModifiedBy>Maria Jesus Rodriguez Recio</cp:lastModifiedBy>
  <dcterms:created xsi:type="dcterms:W3CDTF">2022-04-11T10:43:48Z</dcterms:created>
  <dcterms:modified xsi:type="dcterms:W3CDTF">2022-04-19T08:56:03Z</dcterms:modified>
</cp:coreProperties>
</file>