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Tabla 2011 prensa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<sst xmlns="http://schemas.openxmlformats.org/spreadsheetml/2006/main" count="26" uniqueCount="26">
  <si>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PROVINCIA</t>
  </si>
  <si>
    <t>Nº DE TARJETAS SANITARIAS</t>
  </si>
  <si>
    <t>NÚMERO DE ACTOS ASISTENCIALES</t>
  </si>
  <si>
    <t>Nº DE RECLAMACIONES</t>
  </si>
  <si>
    <t>RECLAMACIONES POR 10.000 USUARIOS</t>
  </si>
  <si>
    <t>RECLAMACIONES POR 100.000 ACTOS ASISTENCIALES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</si>
  <si>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</si>
  <si>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</si>
  <si>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</si>
  <si>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</si>
  <si>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</si>
  <si>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</si>
  <si>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</si>
  <si>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</si>
  <si>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</si>
  <si>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OTROS REGIONAL</t>
  </si>
  <si>
    <t>TOTAL CASTILLA Y LEÓN</t>
  </si>
  <si>
    <t>Fuente: Sistema de Información de Reclamaciones y Sugerencias. Consejería de Sanidad de la Junta de Castilla y León</t>
  </si>
  <si>
    <t>Tasa Variación Nº Reclamaciones 2010-2011</t>
  </si>
  <si>
    <t>Tasa Variación Nº Reclamaciones por 10.000 usuarios 2010-2011</t>
  </si>
  <si>
    <t>Tasa Variación Nº Reclamaciones por 100.000 actos asistenciales  2010-2011</t>
  </si>
  <si>
    <t>DATOS CLAVE 2011:</t>
  </si>
  <si>
    <t>De cada 10.000 usuarios, sólo 51 presentaron una reclamación, un 6% menos que en el año 2010</t>
  </si>
  <si>
    <t>El número de reclamaciones ha disminuído un 10% respecto al año 2010</t>
  </si>
  <si>
    <t>De cada 100.000 actos asistenciales, sólo se presentaron 27 reclamaciones, un 11% menos que en el año 2010</t>
  </si>
  <si>
    <t>La actividad asistencial se ha incrementado en más de 400.000 actuaciones (el 1% respecto al año 2010)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</si>
</sst>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C0A]dddd\,\ dd&quot; de &quot;mmmm&quot; de &quot;yyyy"/>
    <numFmt numFmtId="166" formatCode="0.0%"/>
    <numFmt numFmtId="167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i/>
      <sz val="8"/>
      <color indexed="23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9C57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" fillId="0" borderId="0" xfId="53" applyFont="1" applyBorder="1" applyAlignment="1">
      <alignment horizontal="left" vertical="center"/>
      <protection/>
    </xf>
    <xf numFmtId="0" fontId="3" fillId="0" borderId="0" xfId="53" applyFont="1" applyAlignment="1">
      <alignment horizontal="center" vertical="center"/>
      <protection/>
    </xf>
    <xf numFmtId="164" fontId="3" fillId="0" borderId="0" xfId="53" applyNumberFormat="1" applyFont="1" applyAlignment="1">
      <alignment horizontal="center" vertical="center"/>
      <protection/>
    </xf>
    <xf numFmtId="164" fontId="5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164" fontId="6" fillId="33" borderId="0" xfId="0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9" fontId="4" fillId="0" borderId="0" xfId="53" applyNumberFormat="1" applyFont="1" applyBorder="1" applyAlignment="1">
      <alignment horizontal="left" vertical="center"/>
      <protection/>
    </xf>
    <xf numFmtId="9" fontId="0" fillId="0" borderId="0" xfId="0" applyNumberFormat="1" applyAlignment="1">
      <alignment/>
    </xf>
    <xf numFmtId="9" fontId="3" fillId="0" borderId="0" xfId="53" applyNumberFormat="1" applyFont="1" applyAlignment="1">
      <alignment horizontal="center" vertical="center"/>
      <protection/>
    </xf>
    <xf numFmtId="166" fontId="0" fillId="0" borderId="0" xfId="55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55" applyNumberFormat="1" applyFont="1" applyAlignment="1">
      <alignment/>
    </xf>
    <xf numFmtId="0" fontId="46" fillId="16" borderId="10" xfId="0" applyFont="1" applyFill="1" applyBorder="1" applyAlignment="1" applyProtection="1">
      <alignment horizontal="center" vertical="center" wrapText="1"/>
      <protection/>
    </xf>
    <xf numFmtId="1" fontId="46" fillId="34" borderId="10" xfId="48" applyNumberFormat="1" applyFont="1" applyFill="1" applyBorder="1" applyAlignment="1" applyProtection="1">
      <alignment horizontal="center" vertical="center" wrapText="1"/>
      <protection/>
    </xf>
    <xf numFmtId="0" fontId="46" fillId="12" borderId="10" xfId="0" applyFont="1" applyFill="1" applyBorder="1" applyAlignment="1" applyProtection="1">
      <alignment horizontal="center" vertical="center" wrapText="1"/>
      <protection/>
    </xf>
    <xf numFmtId="9" fontId="46" fillId="14" borderId="10" xfId="0" applyNumberFormat="1" applyFont="1" applyFill="1" applyBorder="1" applyAlignment="1" applyProtection="1">
      <alignment horizontal="center" vertical="center" wrapText="1"/>
      <protection/>
    </xf>
    <xf numFmtId="9" fontId="46" fillId="35" borderId="10" xfId="0" applyNumberFormat="1" applyFont="1" applyFill="1" applyBorder="1" applyAlignment="1" applyProtection="1">
      <alignment horizontal="center" vertical="center" wrapText="1"/>
      <protection/>
    </xf>
    <xf numFmtId="1" fontId="46" fillId="36" borderId="10" xfId="0" applyNumberFormat="1" applyFont="1" applyFill="1" applyBorder="1" applyAlignment="1" applyProtection="1">
      <alignment horizontal="center" vertical="center" wrapText="1"/>
      <protection/>
    </xf>
    <xf numFmtId="0" fontId="46" fillId="37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3" fontId="46" fillId="16" borderId="10" xfId="0" applyNumberFormat="1" applyFont="1" applyFill="1" applyBorder="1" applyAlignment="1" applyProtection="1">
      <alignment horizontal="center" vertical="center"/>
      <protection/>
    </xf>
    <xf numFmtId="3" fontId="46" fillId="34" borderId="10" xfId="0" applyNumberFormat="1" applyFont="1" applyFill="1" applyBorder="1" applyAlignment="1" applyProtection="1">
      <alignment horizontal="center" vertical="center"/>
      <protection/>
    </xf>
    <xf numFmtId="3" fontId="46" fillId="36" borderId="10" xfId="0" applyNumberFormat="1" applyFont="1" applyFill="1" applyBorder="1" applyAlignment="1">
      <alignment/>
    </xf>
    <xf numFmtId="3" fontId="2" fillId="12" borderId="10" xfId="53" applyNumberFormat="1" applyFont="1" applyFill="1" applyBorder="1" applyAlignment="1">
      <alignment horizontal="right" vertical="center" wrapText="1" indent="1"/>
      <protection/>
    </xf>
    <xf numFmtId="166" fontId="2" fillId="14" borderId="10" xfId="55" applyNumberFormat="1" applyFont="1" applyFill="1" applyBorder="1" applyAlignment="1">
      <alignment horizontal="center" vertical="center" wrapText="1"/>
    </xf>
    <xf numFmtId="1" fontId="2" fillId="16" borderId="10" xfId="55" applyNumberFormat="1" applyFont="1" applyFill="1" applyBorder="1" applyAlignment="1" applyProtection="1">
      <alignment horizontal="center" vertical="center"/>
      <protection/>
    </xf>
    <xf numFmtId="166" fontId="2" fillId="35" borderId="10" xfId="55" applyNumberFormat="1" applyFont="1" applyFill="1" applyBorder="1" applyAlignment="1" applyProtection="1">
      <alignment horizontal="center" vertical="center"/>
      <protection/>
    </xf>
    <xf numFmtId="164" fontId="46" fillId="36" borderId="10" xfId="0" applyNumberFormat="1" applyFont="1" applyFill="1" applyBorder="1" applyAlignment="1" applyProtection="1">
      <alignment horizontal="center" vertical="center"/>
      <protection/>
    </xf>
    <xf numFmtId="166" fontId="2" fillId="37" borderId="11" xfId="55" applyNumberFormat="1" applyFont="1" applyFill="1" applyBorder="1" applyAlignment="1" applyProtection="1">
      <alignment horizontal="center" vertical="center"/>
      <protection/>
    </xf>
    <xf numFmtId="3" fontId="2" fillId="12" borderId="10" xfId="53" applyNumberFormat="1" applyFont="1" applyFill="1" applyBorder="1" applyAlignment="1">
      <alignment horizontal="right" vertical="center" indent="1"/>
      <protection/>
    </xf>
    <xf numFmtId="3" fontId="3" fillId="12" borderId="10" xfId="53" applyNumberFormat="1" applyFont="1" applyFill="1" applyBorder="1" applyAlignment="1">
      <alignment horizontal="right" vertical="center" inden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3" fontId="7" fillId="16" borderId="14" xfId="0" applyNumberFormat="1" applyFont="1" applyFill="1" applyBorder="1" applyAlignment="1" applyProtection="1">
      <alignment horizontal="center" vertical="center"/>
      <protection/>
    </xf>
    <xf numFmtId="3" fontId="7" fillId="16" borderId="14" xfId="0" applyNumberFormat="1" applyFont="1" applyFill="1" applyBorder="1" applyAlignment="1" applyProtection="1">
      <alignment horizontal="center" vertical="center" wrapText="1"/>
      <protection/>
    </xf>
    <xf numFmtId="3" fontId="7" fillId="34" borderId="14" xfId="0" applyNumberFormat="1" applyFont="1" applyFill="1" applyBorder="1" applyAlignment="1" applyProtection="1">
      <alignment horizontal="center" vertical="center" wrapText="1"/>
      <protection/>
    </xf>
    <xf numFmtId="3" fontId="7" fillId="12" borderId="14" xfId="0" applyNumberFormat="1" applyFont="1" applyFill="1" applyBorder="1" applyAlignment="1" applyProtection="1">
      <alignment horizontal="right" vertical="center" indent="1"/>
      <protection/>
    </xf>
    <xf numFmtId="1" fontId="7" fillId="16" borderId="14" xfId="55" applyNumberFormat="1" applyFont="1" applyFill="1" applyBorder="1" applyAlignment="1" applyProtection="1">
      <alignment horizontal="center" vertical="center"/>
      <protection/>
    </xf>
    <xf numFmtId="164" fontId="7" fillId="36" borderId="14" xfId="0" applyNumberFormat="1" applyFont="1" applyFill="1" applyBorder="1" applyAlignment="1" applyProtection="1">
      <alignment horizontal="center" vertical="center"/>
      <protection/>
    </xf>
    <xf numFmtId="166" fontId="7" fillId="14" borderId="14" xfId="55" applyNumberFormat="1" applyFont="1" applyFill="1" applyBorder="1" applyAlignment="1">
      <alignment horizontal="center" vertical="center" wrapText="1"/>
    </xf>
    <xf numFmtId="166" fontId="7" fillId="35" borderId="14" xfId="55" applyNumberFormat="1" applyFont="1" applyFill="1" applyBorder="1" applyAlignment="1" applyProtection="1">
      <alignment horizontal="center" vertical="center"/>
      <protection/>
    </xf>
    <xf numFmtId="164" fontId="47" fillId="36" borderId="14" xfId="0" applyNumberFormat="1" applyFont="1" applyFill="1" applyBorder="1" applyAlignment="1" applyProtection="1">
      <alignment horizontal="center" vertical="center"/>
      <protection/>
    </xf>
    <xf numFmtId="166" fontId="7" fillId="37" borderId="15" xfId="55" applyNumberFormat="1" applyFont="1" applyFill="1" applyBorder="1" applyAlignment="1" applyProtection="1">
      <alignment horizontal="center" vertical="center"/>
      <protection/>
    </xf>
    <xf numFmtId="164" fontId="2" fillId="16" borderId="10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2" fillId="16" borderId="16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Sanidad en cifras 2009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J3" sqref="J3"/>
    </sheetView>
  </sheetViews>
  <sheetFormatPr defaultColWidth="11.421875" defaultRowHeight="15"/>
  <cols>
    <col min="1" max="1" width="13.00390625" style="0" customWidth="1"/>
    <col min="2" max="2" width="10.421875" style="0" customWidth="1"/>
    <col min="3" max="3" width="10.00390625" style="0" customWidth="1"/>
    <col min="4" max="4" width="11.00390625" style="0" customWidth="1"/>
    <col min="5" max="5" width="11.421875" style="0" customWidth="1"/>
    <col min="6" max="6" width="8.421875" style="0" customWidth="1"/>
    <col min="7" max="7" width="9.28125" style="0" customWidth="1"/>
    <col min="8" max="8" width="14.140625" style="10" customWidth="1"/>
    <col min="9" max="9" width="6.8515625" style="0" customWidth="1"/>
    <col min="10" max="10" width="7.140625" style="0" customWidth="1"/>
    <col min="11" max="11" width="16.00390625" style="10" customWidth="1"/>
    <col min="12" max="12" width="8.00390625" style="0" customWidth="1"/>
    <col min="13" max="13" width="7.57421875" style="0" customWidth="1"/>
    <col min="14" max="14" width="15.28125" style="0" customWidth="1"/>
  </cols>
  <sheetData>
    <row r="1" spans="1:14" ht="51" customHeight="1">
      <c r="A1" s="52" t="s">
        <v>0</v>
      </c>
      <c r="B1" s="50" t="s">
        <v>1</v>
      </c>
      <c r="C1" s="50"/>
      <c r="D1" s="48" t="s">
        <v>2</v>
      </c>
      <c r="E1" s="48"/>
      <c r="F1" s="51" t="s">
        <v>3</v>
      </c>
      <c r="G1" s="51"/>
      <c r="H1" s="51"/>
      <c r="I1" s="50" t="s">
        <v>4</v>
      </c>
      <c r="J1" s="50"/>
      <c r="K1" s="50"/>
      <c r="L1" s="48" t="s">
        <v>5</v>
      </c>
      <c r="M1" s="48"/>
      <c r="N1" s="49"/>
    </row>
    <row r="2" spans="1:14" ht="84" customHeight="1">
      <c r="A2" s="53"/>
      <c r="B2" s="15">
        <v>2010</v>
      </c>
      <c r="C2" s="15">
        <v>2011</v>
      </c>
      <c r="D2" s="16">
        <v>2010</v>
      </c>
      <c r="E2" s="16">
        <v>2011</v>
      </c>
      <c r="F2" s="17">
        <v>2010</v>
      </c>
      <c r="G2" s="17">
        <v>2011</v>
      </c>
      <c r="H2" s="18" t="s">
        <v>18</v>
      </c>
      <c r="I2" s="15">
        <v>2010</v>
      </c>
      <c r="J2" s="15">
        <v>2011</v>
      </c>
      <c r="K2" s="19" t="s">
        <v>19</v>
      </c>
      <c r="L2" s="20">
        <v>2010</v>
      </c>
      <c r="M2" s="20">
        <v>2011</v>
      </c>
      <c r="N2" s="21" t="s">
        <v>20</v>
      </c>
    </row>
    <row r="3" spans="1:14" ht="15">
      <c r="A3" s="22" t="s">
        <v>6</v>
      </c>
      <c r="B3" s="23">
        <v>171975</v>
      </c>
      <c r="C3" s="23">
        <v>160601</v>
      </c>
      <c r="D3" s="24">
        <v>3680696</v>
      </c>
      <c r="E3" s="25">
        <v>3568322.75</v>
      </c>
      <c r="F3" s="26">
        <v>986</v>
      </c>
      <c r="G3" s="26">
        <v>1023</v>
      </c>
      <c r="H3" s="27">
        <f>(G3-F3)/F3</f>
        <v>0.037525354969574036</v>
      </c>
      <c r="I3" s="28">
        <f aca="true" t="shared" si="0" ref="I3:I13">(F3/B3)*10000</f>
        <v>57.3339148131996</v>
      </c>
      <c r="J3" s="28">
        <f>G3/C3*10000</f>
        <v>63.698233510376646</v>
      </c>
      <c r="K3" s="29">
        <f>(J3-I3)/I3</f>
        <v>0.11100443285466761</v>
      </c>
      <c r="L3" s="30">
        <f aca="true" t="shared" si="1" ref="L3:L13">F3/D3*100000</f>
        <v>26.788411756906843</v>
      </c>
      <c r="M3" s="30">
        <f>G3/E3*100000</f>
        <v>28.668931362781017</v>
      </c>
      <c r="N3" s="31">
        <f>(M3-L3)/L3</f>
        <v>0.07019899585459075</v>
      </c>
    </row>
    <row r="4" spans="1:14" ht="15">
      <c r="A4" s="22" t="s">
        <v>7</v>
      </c>
      <c r="B4" s="23">
        <v>366279</v>
      </c>
      <c r="C4" s="23">
        <v>361265</v>
      </c>
      <c r="D4" s="24">
        <v>6275644</v>
      </c>
      <c r="E4" s="25">
        <v>6431123.083333333</v>
      </c>
      <c r="F4" s="32">
        <v>1621</v>
      </c>
      <c r="G4" s="32">
        <v>1281</v>
      </c>
      <c r="H4" s="27">
        <f aca="true" t="shared" si="2" ref="H4:H13">(G4-F4)/F4</f>
        <v>-0.20974706971005552</v>
      </c>
      <c r="I4" s="28">
        <f t="shared" si="0"/>
        <v>44.25588144556472</v>
      </c>
      <c r="J4" s="28">
        <f aca="true" t="shared" si="3" ref="J4:J13">G4/C4*10000</f>
        <v>35.45873527742793</v>
      </c>
      <c r="K4" s="29">
        <f aca="true" t="shared" si="4" ref="K4:K13">(J4-I4)/I4</f>
        <v>-0.1987791425859948</v>
      </c>
      <c r="L4" s="30">
        <f t="shared" si="1"/>
        <v>25.830018401298734</v>
      </c>
      <c r="M4" s="30">
        <f aca="true" t="shared" si="5" ref="M4:M13">G4/E4*100000</f>
        <v>19.91876043112584</v>
      </c>
      <c r="N4" s="31">
        <f aca="true" t="shared" si="6" ref="N4:N13">(M4-L4)/L4</f>
        <v>-0.2288522554779007</v>
      </c>
    </row>
    <row r="5" spans="1:14" ht="15">
      <c r="A5" s="22" t="s">
        <v>8</v>
      </c>
      <c r="B5" s="23">
        <v>473974</v>
      </c>
      <c r="C5" s="23">
        <v>470917</v>
      </c>
      <c r="D5" s="24">
        <v>9168722</v>
      </c>
      <c r="E5" s="25">
        <v>9191263</v>
      </c>
      <c r="F5" s="32">
        <v>3899</v>
      </c>
      <c r="G5" s="32">
        <v>2886</v>
      </c>
      <c r="H5" s="27">
        <f t="shared" si="2"/>
        <v>-0.2598102077455758</v>
      </c>
      <c r="I5" s="28">
        <f t="shared" si="0"/>
        <v>82.26189622215564</v>
      </c>
      <c r="J5" s="28">
        <f t="shared" si="3"/>
        <v>61.284684986950985</v>
      </c>
      <c r="K5" s="29">
        <f t="shared" si="4"/>
        <v>-0.25500519923044096</v>
      </c>
      <c r="L5" s="30">
        <f t="shared" si="1"/>
        <v>42.52501057399276</v>
      </c>
      <c r="M5" s="30">
        <f t="shared" si="5"/>
        <v>31.39938439363556</v>
      </c>
      <c r="N5" s="31">
        <f t="shared" si="6"/>
        <v>-0.2616254771059682</v>
      </c>
    </row>
    <row r="6" spans="1:14" ht="15">
      <c r="A6" s="22" t="s">
        <v>9</v>
      </c>
      <c r="B6" s="23">
        <v>169621</v>
      </c>
      <c r="C6" s="23">
        <v>163287</v>
      </c>
      <c r="D6" s="24">
        <v>3121541</v>
      </c>
      <c r="E6" s="25">
        <v>3220768.088468358</v>
      </c>
      <c r="F6" s="32">
        <v>676</v>
      </c>
      <c r="G6" s="32">
        <v>548</v>
      </c>
      <c r="H6" s="27">
        <f t="shared" si="2"/>
        <v>-0.1893491124260355</v>
      </c>
      <c r="I6" s="28">
        <f t="shared" si="0"/>
        <v>39.853555868671926</v>
      </c>
      <c r="J6" s="28">
        <f t="shared" si="3"/>
        <v>33.56054064316204</v>
      </c>
      <c r="K6" s="29">
        <f t="shared" si="4"/>
        <v>-0.15790348159263487</v>
      </c>
      <c r="L6" s="30">
        <f t="shared" si="1"/>
        <v>21.65597056069422</v>
      </c>
      <c r="M6" s="30">
        <f t="shared" si="5"/>
        <v>17.0145749382596</v>
      </c>
      <c r="N6" s="31">
        <f t="shared" si="6"/>
        <v>-0.21432406409245847</v>
      </c>
    </row>
    <row r="7" spans="1:14" ht="15">
      <c r="A7" s="22" t="s">
        <v>10</v>
      </c>
      <c r="B7" s="23">
        <v>349845</v>
      </c>
      <c r="C7" s="23">
        <v>338562</v>
      </c>
      <c r="D7" s="24">
        <v>6487344</v>
      </c>
      <c r="E7" s="25">
        <v>6534914.583333333</v>
      </c>
      <c r="F7" s="32">
        <v>2087</v>
      </c>
      <c r="G7" s="32">
        <v>2583</v>
      </c>
      <c r="H7" s="27">
        <f t="shared" si="2"/>
        <v>0.23766171538092956</v>
      </c>
      <c r="I7" s="28">
        <f t="shared" si="0"/>
        <v>59.654990067029686</v>
      </c>
      <c r="J7" s="28">
        <f t="shared" si="3"/>
        <v>76.29326386304429</v>
      </c>
      <c r="K7" s="29">
        <f t="shared" si="4"/>
        <v>0.2789083323510651</v>
      </c>
      <c r="L7" s="30">
        <f t="shared" si="1"/>
        <v>32.17033041565239</v>
      </c>
      <c r="M7" s="30">
        <f t="shared" si="5"/>
        <v>39.52614784878278</v>
      </c>
      <c r="N7" s="31">
        <f t="shared" si="6"/>
        <v>0.22865221892627616</v>
      </c>
    </row>
    <row r="8" spans="1:14" ht="15">
      <c r="A8" s="22" t="s">
        <v>11</v>
      </c>
      <c r="B8" s="23">
        <v>169611</v>
      </c>
      <c r="C8" s="23">
        <v>149736</v>
      </c>
      <c r="D8" s="24">
        <v>2500315</v>
      </c>
      <c r="E8" s="25">
        <v>2540692.1666666665</v>
      </c>
      <c r="F8" s="32">
        <v>716</v>
      </c>
      <c r="G8" s="32">
        <v>689</v>
      </c>
      <c r="H8" s="27">
        <f t="shared" si="2"/>
        <v>-0.03770949720670391</v>
      </c>
      <c r="I8" s="28">
        <f t="shared" si="0"/>
        <v>42.214243179982425</v>
      </c>
      <c r="J8" s="28">
        <f t="shared" si="3"/>
        <v>46.01431853395309</v>
      </c>
      <c r="K8" s="29">
        <f t="shared" si="4"/>
        <v>0.09001879620982096</v>
      </c>
      <c r="L8" s="30">
        <f t="shared" si="1"/>
        <v>28.636391814631356</v>
      </c>
      <c r="M8" s="30">
        <f t="shared" si="5"/>
        <v>27.118594257089917</v>
      </c>
      <c r="N8" s="31">
        <f t="shared" si="6"/>
        <v>-0.05300240223581316</v>
      </c>
    </row>
    <row r="9" spans="1:14" ht="15">
      <c r="A9" s="22" t="s">
        <v>12</v>
      </c>
      <c r="B9" s="23">
        <v>99355</v>
      </c>
      <c r="C9" s="23">
        <v>91235</v>
      </c>
      <c r="D9" s="24">
        <v>1935100</v>
      </c>
      <c r="E9" s="25">
        <v>1908558.25</v>
      </c>
      <c r="F9" s="32">
        <v>345</v>
      </c>
      <c r="G9" s="32">
        <v>242</v>
      </c>
      <c r="H9" s="27">
        <f t="shared" si="2"/>
        <v>-0.2985507246376812</v>
      </c>
      <c r="I9" s="28">
        <f t="shared" si="0"/>
        <v>34.72396960394545</v>
      </c>
      <c r="J9" s="28">
        <f t="shared" si="3"/>
        <v>26.52490820408834</v>
      </c>
      <c r="K9" s="29">
        <f t="shared" si="4"/>
        <v>-0.23612108561820375</v>
      </c>
      <c r="L9" s="30">
        <f t="shared" si="1"/>
        <v>17.82853599297194</v>
      </c>
      <c r="M9" s="30">
        <f t="shared" si="5"/>
        <v>12.679728271327322</v>
      </c>
      <c r="N9" s="31">
        <f t="shared" si="6"/>
        <v>-0.28879587890302894</v>
      </c>
    </row>
    <row r="10" spans="1:14" ht="15">
      <c r="A10" s="22" t="s">
        <v>13</v>
      </c>
      <c r="B10" s="23">
        <v>535303</v>
      </c>
      <c r="C10" s="23">
        <v>524351</v>
      </c>
      <c r="D10" s="24">
        <v>8607602</v>
      </c>
      <c r="E10" s="25">
        <v>8740283</v>
      </c>
      <c r="F10" s="32">
        <v>2804</v>
      </c>
      <c r="G10" s="32">
        <v>2705</v>
      </c>
      <c r="H10" s="27">
        <f t="shared" si="2"/>
        <v>-0.03530670470756063</v>
      </c>
      <c r="I10" s="28">
        <f t="shared" si="0"/>
        <v>52.38154839408708</v>
      </c>
      <c r="J10" s="28">
        <f t="shared" si="3"/>
        <v>51.58758160087423</v>
      </c>
      <c r="K10" s="29">
        <f t="shared" si="4"/>
        <v>-0.015157375403253204</v>
      </c>
      <c r="L10" s="30">
        <f t="shared" si="1"/>
        <v>32.5758556215773</v>
      </c>
      <c r="M10" s="30">
        <f t="shared" si="5"/>
        <v>30.948654637384166</v>
      </c>
      <c r="N10" s="31">
        <f t="shared" si="6"/>
        <v>-0.04995113568453196</v>
      </c>
    </row>
    <row r="11" spans="1:14" ht="15">
      <c r="A11" s="22" t="s">
        <v>14</v>
      </c>
      <c r="B11" s="23">
        <v>197735</v>
      </c>
      <c r="C11" s="23">
        <v>179182</v>
      </c>
      <c r="D11" s="24">
        <v>3126418</v>
      </c>
      <c r="E11" s="25">
        <v>3239172.0833333335</v>
      </c>
      <c r="F11" s="32">
        <v>441</v>
      </c>
      <c r="G11" s="32">
        <v>322</v>
      </c>
      <c r="H11" s="27">
        <f t="shared" si="2"/>
        <v>-0.2698412698412698</v>
      </c>
      <c r="I11" s="28">
        <f t="shared" si="0"/>
        <v>22.302576680911322</v>
      </c>
      <c r="J11" s="28">
        <f t="shared" si="3"/>
        <v>17.97055507807704</v>
      </c>
      <c r="K11" s="29">
        <f t="shared" si="4"/>
        <v>-0.1942386148835457</v>
      </c>
      <c r="L11" s="30">
        <f t="shared" si="1"/>
        <v>14.105599443196656</v>
      </c>
      <c r="M11" s="30">
        <f t="shared" si="5"/>
        <v>9.940811778935794</v>
      </c>
      <c r="N11" s="31">
        <f t="shared" si="6"/>
        <v>-0.29525775781685065</v>
      </c>
    </row>
    <row r="12" spans="1:14" ht="25.5">
      <c r="A12" s="22" t="s">
        <v>15</v>
      </c>
      <c r="B12" s="23">
        <v>2533698</v>
      </c>
      <c r="C12" s="23">
        <v>2439136</v>
      </c>
      <c r="D12" s="24">
        <v>395895</v>
      </c>
      <c r="E12" s="25">
        <v>347729</v>
      </c>
      <c r="F12" s="33">
        <v>73</v>
      </c>
      <c r="G12" s="33">
        <v>54</v>
      </c>
      <c r="H12" s="27">
        <f t="shared" si="2"/>
        <v>-0.2602739726027397</v>
      </c>
      <c r="I12" s="45">
        <f t="shared" si="0"/>
        <v>0.28811642113622066</v>
      </c>
      <c r="J12" s="45">
        <f t="shared" si="3"/>
        <v>0.22138986919958542</v>
      </c>
      <c r="K12" s="29">
        <f t="shared" si="4"/>
        <v>-0.231595796148971</v>
      </c>
      <c r="L12" s="30">
        <f t="shared" si="1"/>
        <v>18.439232624812135</v>
      </c>
      <c r="M12" s="30">
        <f t="shared" si="5"/>
        <v>15.529334625527351</v>
      </c>
      <c r="N12" s="31">
        <f t="shared" si="6"/>
        <v>-0.1578101463598424</v>
      </c>
    </row>
    <row r="13" spans="1:14" ht="39" thickBot="1">
      <c r="A13" s="34" t="s">
        <v>16</v>
      </c>
      <c r="B13" s="35">
        <f>SUM(B3:B11)</f>
        <v>2533698</v>
      </c>
      <c r="C13" s="36">
        <f>SUM(C3:C11)</f>
        <v>2439136</v>
      </c>
      <c r="D13" s="37">
        <f>SUM(D3:D12)</f>
        <v>45299277</v>
      </c>
      <c r="E13" s="37">
        <f>SUM(E3:E12)</f>
        <v>45722826.00513502</v>
      </c>
      <c r="F13" s="38">
        <f>SUM(F3:F12)</f>
        <v>13648</v>
      </c>
      <c r="G13" s="38">
        <f>SUM(G3:G12)</f>
        <v>12333</v>
      </c>
      <c r="H13" s="41">
        <f t="shared" si="2"/>
        <v>-0.09635111371629543</v>
      </c>
      <c r="I13" s="39">
        <f t="shared" si="0"/>
        <v>53.86593035160465</v>
      </c>
      <c r="J13" s="39">
        <f t="shared" si="3"/>
        <v>50.56298623774976</v>
      </c>
      <c r="K13" s="42">
        <f t="shared" si="4"/>
        <v>-0.061317869983777196</v>
      </c>
      <c r="L13" s="40">
        <f t="shared" si="1"/>
        <v>30.128516179187585</v>
      </c>
      <c r="M13" s="43">
        <f t="shared" si="5"/>
        <v>26.973398360405174</v>
      </c>
      <c r="N13" s="44">
        <f t="shared" si="6"/>
        <v>-0.10472197834163266</v>
      </c>
    </row>
    <row r="14" spans="1:14" ht="15">
      <c r="A14" s="1" t="s">
        <v>17</v>
      </c>
      <c r="B14" s="1"/>
      <c r="C14" s="1"/>
      <c r="D14" s="1"/>
      <c r="E14" s="1"/>
      <c r="F14" s="1"/>
      <c r="G14" s="1"/>
      <c r="H14" s="9"/>
      <c r="I14" s="2"/>
      <c r="J14" s="2"/>
      <c r="K14" s="11"/>
      <c r="L14" s="3"/>
      <c r="M14" s="3"/>
      <c r="N14" s="2"/>
    </row>
    <row r="15" spans="1:14" ht="15">
      <c r="A15" s="1"/>
      <c r="B15" s="1"/>
      <c r="C15" s="1"/>
      <c r="D15" s="1"/>
      <c r="E15" s="1"/>
      <c r="F15" s="1"/>
      <c r="G15" s="1"/>
      <c r="H15" s="9"/>
      <c r="I15" s="2"/>
      <c r="J15" s="2"/>
      <c r="K15" s="11"/>
      <c r="L15" s="3"/>
      <c r="M15" s="3"/>
      <c r="N15" s="2"/>
    </row>
    <row r="16" spans="1:14" ht="18">
      <c r="A16" s="46" t="s">
        <v>21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"/>
      <c r="M16" s="4"/>
      <c r="N16" s="5"/>
    </row>
    <row r="17" spans="1:14" ht="15.75">
      <c r="A17" s="47" t="s">
        <v>25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6"/>
      <c r="M17" s="6"/>
      <c r="N17" s="7"/>
    </row>
    <row r="18" spans="1:14" ht="15.75">
      <c r="A18" s="47" t="s">
        <v>23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6"/>
      <c r="M18" s="6"/>
      <c r="N18" s="7"/>
    </row>
    <row r="19" spans="1:14" ht="15.75">
      <c r="A19" s="47" t="s">
        <v>22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6"/>
      <c r="M19" s="6"/>
      <c r="N19" s="7"/>
    </row>
    <row r="20" spans="1:14" ht="23.25" customHeight="1">
      <c r="A20" s="47" t="s">
        <v>24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6"/>
      <c r="N20" s="8"/>
    </row>
    <row r="22" ht="15">
      <c r="D22" s="13"/>
    </row>
    <row r="23" spans="4:5" ht="15">
      <c r="D23" s="14"/>
      <c r="E23" s="12"/>
    </row>
  </sheetData>
  <sheetProtection/>
  <mergeCells count="11">
    <mergeCell ref="A1:A2"/>
    <mergeCell ref="A16:K16"/>
    <mergeCell ref="A17:K17"/>
    <mergeCell ref="A18:K18"/>
    <mergeCell ref="A20:L20"/>
    <mergeCell ref="A19:K19"/>
    <mergeCell ref="L1:N1"/>
    <mergeCell ref="B1:C1"/>
    <mergeCell ref="D1:E1"/>
    <mergeCell ref="F1:H1"/>
    <mergeCell ref="I1:K1"/>
  </mergeCells>
  <printOptions/>
  <pageMargins left="0.25" right="0.25" top="0.75" bottom="0.75" header="0.3" footer="0.3"/>
  <pageSetup horizontalDpi="200" verticalDpi="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2012-05-04T07:32:20Z</dcterms:modified>
  <cp:category/>
  <cp:version/>
  <cp:contentType/>
  <cp:contentStatus/>
</cp:coreProperties>
</file>