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ludcastillayleon.sharepoint.com/sites/PUBLICACIONLISTASDEESPERA/Documentos compartidos/2026/2026_SEPTIEMBRE/"/>
    </mc:Choice>
  </mc:AlternateContent>
  <xr:revisionPtr revIDLastSave="0" documentId="8_{047D8DD9-88E0-4B5F-8E92-4A5E1F396956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TOTAL" sheetId="1" r:id="rId1"/>
    <sheet name="ALG" sheetId="2" r:id="rId2"/>
    <sheet name="ANR" sheetId="3" r:id="rId3"/>
    <sheet name="ACV" sheetId="5" r:id="rId4"/>
    <sheet name="CAR" sheetId="7" r:id="rId5"/>
    <sheet name="CCA" sheetId="8" r:id="rId6"/>
    <sheet name="CGD" sheetId="9" r:id="rId7"/>
    <sheet name="CMF" sheetId="10" r:id="rId8"/>
    <sheet name="CPE" sheetId="11" r:id="rId9"/>
    <sheet name="CPL" sheetId="12" r:id="rId10"/>
    <sheet name="CTO" sheetId="13" r:id="rId11"/>
    <sheet name="DER" sheetId="14" r:id="rId12"/>
    <sheet name="DIG" sheetId="15" r:id="rId13"/>
    <sheet name="END" sheetId="16" r:id="rId14"/>
    <sheet name="GRT" sheetId="17" r:id="rId15"/>
    <sheet name="GIN" sheetId="18" r:id="rId16"/>
    <sheet name="HEM" sheetId="19" r:id="rId17"/>
    <sheet name="MIR" sheetId="20" r:id="rId18"/>
    <sheet name="MPR" sheetId="40" r:id="rId19"/>
    <sheet name="NEF" sheetId="21" r:id="rId20"/>
    <sheet name="NML" sheetId="22" r:id="rId21"/>
    <sheet name="NRC" sheetId="23" r:id="rId22"/>
    <sheet name="NFL" sheetId="38" r:id="rId23"/>
    <sheet name="NRL" sheetId="24" r:id="rId24"/>
    <sheet name="OBS" sheetId="25" r:id="rId25"/>
    <sheet name="OFT" sheetId="26" r:id="rId26"/>
    <sheet name="ONC" sheetId="27" r:id="rId27"/>
    <sheet name="ONR" sheetId="28" r:id="rId28"/>
    <sheet name="ORL" sheetId="29" r:id="rId29"/>
    <sheet name="PED" sheetId="30" r:id="rId30"/>
    <sheet name="PSQ" sheetId="31" r:id="rId31"/>
    <sheet name="REH" sheetId="32" r:id="rId32"/>
    <sheet name="REU" sheetId="33" r:id="rId33"/>
    <sheet name="TRA" sheetId="34" r:id="rId34"/>
    <sheet name="URO" sheetId="36" r:id="rId35"/>
    <sheet name="Pendientes" sheetId="39" r:id="rId3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38" i="39" l="1"/>
  <c r="O38" i="39"/>
  <c r="N38" i="39"/>
  <c r="M38" i="39"/>
  <c r="L38" i="39"/>
  <c r="K38" i="39"/>
  <c r="J38" i="39"/>
  <c r="I38" i="39"/>
  <c r="H38" i="39"/>
  <c r="G38" i="39"/>
  <c r="F38" i="39"/>
  <c r="E38" i="39"/>
  <c r="D38" i="39"/>
  <c r="C38" i="39"/>
  <c r="B38" i="39"/>
  <c r="P37" i="39"/>
  <c r="P36" i="39"/>
  <c r="P35" i="39"/>
  <c r="P34" i="39"/>
  <c r="P33" i="39"/>
  <c r="P32" i="39"/>
  <c r="P31" i="39"/>
  <c r="P30" i="39"/>
  <c r="P29" i="39"/>
  <c r="P28" i="39"/>
  <c r="P27" i="39"/>
  <c r="P26" i="39"/>
  <c r="P25" i="39"/>
  <c r="P24" i="39"/>
  <c r="P23" i="39"/>
  <c r="P22" i="39"/>
  <c r="P21" i="39"/>
  <c r="P20" i="39"/>
  <c r="P19" i="39"/>
  <c r="P18" i="39"/>
  <c r="P17" i="39"/>
  <c r="P16" i="39"/>
  <c r="P15" i="39"/>
  <c r="P14" i="39"/>
  <c r="P13" i="39"/>
  <c r="P12" i="39"/>
  <c r="P11" i="39"/>
  <c r="P10" i="39"/>
  <c r="P9" i="39"/>
  <c r="P8" i="39"/>
  <c r="P7" i="39"/>
  <c r="P6" i="39"/>
  <c r="P5" i="39"/>
  <c r="P6" i="1"/>
  <c r="P4" i="1" l="1"/>
  <c r="P5" i="1" s="1"/>
  <c r="P3" i="1"/>
  <c r="P6" i="36"/>
  <c r="O5" i="36"/>
  <c r="N5" i="36"/>
  <c r="M5" i="36"/>
  <c r="L5" i="36"/>
  <c r="K5" i="36"/>
  <c r="J5" i="36"/>
  <c r="I5" i="36"/>
  <c r="H5" i="36"/>
  <c r="G5" i="36"/>
  <c r="F5" i="36"/>
  <c r="E5" i="36"/>
  <c r="D5" i="36"/>
  <c r="C5" i="36"/>
  <c r="B5" i="36"/>
  <c r="P4" i="36"/>
  <c r="P3" i="36"/>
  <c r="P6" i="34"/>
  <c r="O5" i="34"/>
  <c r="N5" i="34"/>
  <c r="M5" i="34"/>
  <c r="L5" i="34"/>
  <c r="K5" i="34"/>
  <c r="J5" i="34"/>
  <c r="I5" i="34"/>
  <c r="H5" i="34"/>
  <c r="G5" i="34"/>
  <c r="F5" i="34"/>
  <c r="E5" i="34"/>
  <c r="D5" i="34"/>
  <c r="C5" i="34"/>
  <c r="B5" i="34"/>
  <c r="P4" i="34"/>
  <c r="P3" i="34"/>
  <c r="P6" i="33"/>
  <c r="O5" i="33"/>
  <c r="N5" i="33"/>
  <c r="M5" i="33"/>
  <c r="L5" i="33"/>
  <c r="K5" i="33"/>
  <c r="J5" i="33"/>
  <c r="I5" i="33"/>
  <c r="H5" i="33"/>
  <c r="G5" i="33"/>
  <c r="F5" i="33"/>
  <c r="E5" i="33"/>
  <c r="D5" i="33"/>
  <c r="C5" i="33"/>
  <c r="B5" i="33"/>
  <c r="P4" i="33"/>
  <c r="P5" i="33" s="1"/>
  <c r="P3" i="33"/>
  <c r="P6" i="32"/>
  <c r="O5" i="32"/>
  <c r="N5" i="32"/>
  <c r="M5" i="32"/>
  <c r="L5" i="32"/>
  <c r="K5" i="32"/>
  <c r="J5" i="32"/>
  <c r="I5" i="32"/>
  <c r="H5" i="32"/>
  <c r="G5" i="32"/>
  <c r="F5" i="32"/>
  <c r="E5" i="32"/>
  <c r="D5" i="32"/>
  <c r="C5" i="32"/>
  <c r="B5" i="32"/>
  <c r="P4" i="32"/>
  <c r="P3" i="32"/>
  <c r="P5" i="32" s="1"/>
  <c r="P6" i="31"/>
  <c r="O5" i="31"/>
  <c r="N5" i="31"/>
  <c r="M5" i="31"/>
  <c r="L5" i="31"/>
  <c r="K5" i="31"/>
  <c r="J5" i="31"/>
  <c r="I5" i="31"/>
  <c r="H5" i="31"/>
  <c r="G5" i="31"/>
  <c r="F5" i="31"/>
  <c r="E5" i="31"/>
  <c r="D5" i="31"/>
  <c r="C5" i="31"/>
  <c r="B5" i="31"/>
  <c r="P4" i="31"/>
  <c r="P3" i="31"/>
  <c r="P6" i="30"/>
  <c r="O5" i="30"/>
  <c r="N5" i="30"/>
  <c r="M5" i="30"/>
  <c r="L5" i="30"/>
  <c r="K5" i="30"/>
  <c r="J5" i="30"/>
  <c r="I5" i="30"/>
  <c r="H5" i="30"/>
  <c r="G5" i="30"/>
  <c r="F5" i="30"/>
  <c r="E5" i="30"/>
  <c r="D5" i="30"/>
  <c r="C5" i="30"/>
  <c r="B5" i="30"/>
  <c r="P4" i="30"/>
  <c r="P3" i="30"/>
  <c r="P6" i="29"/>
  <c r="O5" i="29"/>
  <c r="N5" i="29"/>
  <c r="M5" i="29"/>
  <c r="L5" i="29"/>
  <c r="K5" i="29"/>
  <c r="J5" i="29"/>
  <c r="I5" i="29"/>
  <c r="H5" i="29"/>
  <c r="G5" i="29"/>
  <c r="F5" i="29"/>
  <c r="E5" i="29"/>
  <c r="D5" i="29"/>
  <c r="C5" i="29"/>
  <c r="B5" i="29"/>
  <c r="P4" i="29"/>
  <c r="P5" i="29" s="1"/>
  <c r="P3" i="29"/>
  <c r="P6" i="28"/>
  <c r="O5" i="28"/>
  <c r="N5" i="28"/>
  <c r="M5" i="28"/>
  <c r="L5" i="28"/>
  <c r="K5" i="28"/>
  <c r="J5" i="28"/>
  <c r="I5" i="28"/>
  <c r="H5" i="28"/>
  <c r="G5" i="28"/>
  <c r="F5" i="28"/>
  <c r="E5" i="28"/>
  <c r="D5" i="28"/>
  <c r="C5" i="28"/>
  <c r="B5" i="28"/>
  <c r="P4" i="28"/>
  <c r="P3" i="28"/>
  <c r="P5" i="28" s="1"/>
  <c r="P6" i="27"/>
  <c r="O5" i="27"/>
  <c r="N5" i="27"/>
  <c r="M5" i="27"/>
  <c r="L5" i="27"/>
  <c r="K5" i="27"/>
  <c r="J5" i="27"/>
  <c r="I5" i="27"/>
  <c r="H5" i="27"/>
  <c r="G5" i="27"/>
  <c r="F5" i="27"/>
  <c r="E5" i="27"/>
  <c r="D5" i="27"/>
  <c r="C5" i="27"/>
  <c r="B5" i="27"/>
  <c r="P4" i="27"/>
  <c r="P3" i="27"/>
  <c r="P6" i="26"/>
  <c r="O5" i="26"/>
  <c r="N5" i="26"/>
  <c r="M5" i="26"/>
  <c r="L5" i="26"/>
  <c r="K5" i="26"/>
  <c r="J5" i="26"/>
  <c r="I5" i="26"/>
  <c r="H5" i="26"/>
  <c r="G5" i="26"/>
  <c r="F5" i="26"/>
  <c r="E5" i="26"/>
  <c r="D5" i="26"/>
  <c r="C5" i="26"/>
  <c r="B5" i="26"/>
  <c r="P4" i="26"/>
  <c r="P3" i="26"/>
  <c r="P5" i="26" s="1"/>
  <c r="P6" i="25"/>
  <c r="O5" i="25"/>
  <c r="N5" i="25"/>
  <c r="M5" i="25"/>
  <c r="L5" i="25"/>
  <c r="K5" i="25"/>
  <c r="J5" i="25"/>
  <c r="I5" i="25"/>
  <c r="H5" i="25"/>
  <c r="G5" i="25"/>
  <c r="F5" i="25"/>
  <c r="E5" i="25"/>
  <c r="D5" i="25"/>
  <c r="C5" i="25"/>
  <c r="B5" i="25"/>
  <c r="P4" i="25"/>
  <c r="P5" i="25" s="1"/>
  <c r="P3" i="25"/>
  <c r="P6" i="24"/>
  <c r="O5" i="24"/>
  <c r="N5" i="24"/>
  <c r="M5" i="24"/>
  <c r="L5" i="24"/>
  <c r="K5" i="24"/>
  <c r="J5" i="24"/>
  <c r="I5" i="24"/>
  <c r="H5" i="24"/>
  <c r="G5" i="24"/>
  <c r="F5" i="24"/>
  <c r="E5" i="24"/>
  <c r="D5" i="24"/>
  <c r="C5" i="24"/>
  <c r="B5" i="24"/>
  <c r="P4" i="24"/>
  <c r="P3" i="24"/>
  <c r="P6" i="38"/>
  <c r="O5" i="38"/>
  <c r="N5" i="38"/>
  <c r="M5" i="38"/>
  <c r="L5" i="38"/>
  <c r="K5" i="38"/>
  <c r="J5" i="38"/>
  <c r="I5" i="38"/>
  <c r="H5" i="38"/>
  <c r="G5" i="38"/>
  <c r="F5" i="38"/>
  <c r="E5" i="38"/>
  <c r="D5" i="38"/>
  <c r="C5" i="38"/>
  <c r="B5" i="38"/>
  <c r="P4" i="38"/>
  <c r="P3" i="38"/>
  <c r="P6" i="23"/>
  <c r="O5" i="23"/>
  <c r="N5" i="23"/>
  <c r="M5" i="23"/>
  <c r="L5" i="23"/>
  <c r="K5" i="23"/>
  <c r="J5" i="23"/>
  <c r="I5" i="23"/>
  <c r="H5" i="23"/>
  <c r="G5" i="23"/>
  <c r="F5" i="23"/>
  <c r="E5" i="23"/>
  <c r="D5" i="23"/>
  <c r="C5" i="23"/>
  <c r="B5" i="23"/>
  <c r="P4" i="23"/>
  <c r="P3" i="23"/>
  <c r="P6" i="22"/>
  <c r="O5" i="22"/>
  <c r="N5" i="22"/>
  <c r="M5" i="22"/>
  <c r="L5" i="22"/>
  <c r="K5" i="22"/>
  <c r="J5" i="22"/>
  <c r="I5" i="22"/>
  <c r="H5" i="22"/>
  <c r="G5" i="22"/>
  <c r="F5" i="22"/>
  <c r="E5" i="22"/>
  <c r="D5" i="22"/>
  <c r="C5" i="22"/>
  <c r="B5" i="22"/>
  <c r="P4" i="22"/>
  <c r="P5" i="22" s="1"/>
  <c r="P3" i="22"/>
  <c r="P6" i="21"/>
  <c r="O5" i="21"/>
  <c r="N5" i="21"/>
  <c r="M5" i="21"/>
  <c r="L5" i="21"/>
  <c r="K5" i="21"/>
  <c r="J5" i="21"/>
  <c r="I5" i="21"/>
  <c r="H5" i="21"/>
  <c r="G5" i="21"/>
  <c r="F5" i="21"/>
  <c r="E5" i="21"/>
  <c r="D5" i="21"/>
  <c r="C5" i="21"/>
  <c r="B5" i="21"/>
  <c r="P4" i="21"/>
  <c r="P3" i="21"/>
  <c r="P6" i="40"/>
  <c r="O5" i="40"/>
  <c r="N5" i="40"/>
  <c r="M5" i="40"/>
  <c r="L5" i="40"/>
  <c r="K5" i="40"/>
  <c r="J5" i="40"/>
  <c r="I5" i="40"/>
  <c r="H5" i="40"/>
  <c r="G5" i="40"/>
  <c r="F5" i="40"/>
  <c r="E5" i="40"/>
  <c r="D5" i="40"/>
  <c r="C5" i="40"/>
  <c r="B5" i="40"/>
  <c r="P4" i="40"/>
  <c r="P3" i="40"/>
  <c r="P6" i="20"/>
  <c r="O5" i="20"/>
  <c r="N5" i="20"/>
  <c r="M5" i="20"/>
  <c r="L5" i="20"/>
  <c r="K5" i="20"/>
  <c r="J5" i="20"/>
  <c r="I5" i="20"/>
  <c r="H5" i="20"/>
  <c r="G5" i="20"/>
  <c r="F5" i="20"/>
  <c r="E5" i="20"/>
  <c r="D5" i="20"/>
  <c r="C5" i="20"/>
  <c r="B5" i="20"/>
  <c r="P4" i="20"/>
  <c r="P3" i="20"/>
  <c r="P6" i="19"/>
  <c r="O5" i="19"/>
  <c r="N5" i="19"/>
  <c r="M5" i="19"/>
  <c r="L5" i="19"/>
  <c r="K5" i="19"/>
  <c r="J5" i="19"/>
  <c r="I5" i="19"/>
  <c r="H5" i="19"/>
  <c r="G5" i="19"/>
  <c r="F5" i="19"/>
  <c r="E5" i="19"/>
  <c r="D5" i="19"/>
  <c r="C5" i="19"/>
  <c r="B5" i="19"/>
  <c r="P4" i="19"/>
  <c r="P5" i="19" s="1"/>
  <c r="P3" i="19"/>
  <c r="P6" i="18"/>
  <c r="O5" i="18"/>
  <c r="N5" i="18"/>
  <c r="M5" i="18"/>
  <c r="L5" i="18"/>
  <c r="K5" i="18"/>
  <c r="J5" i="18"/>
  <c r="I5" i="18"/>
  <c r="H5" i="18"/>
  <c r="G5" i="18"/>
  <c r="F5" i="18"/>
  <c r="E5" i="18"/>
  <c r="D5" i="18"/>
  <c r="C5" i="18"/>
  <c r="B5" i="18"/>
  <c r="P4" i="18"/>
  <c r="P3" i="18"/>
  <c r="P6" i="17"/>
  <c r="O5" i="17"/>
  <c r="N5" i="17"/>
  <c r="M5" i="17"/>
  <c r="L5" i="17"/>
  <c r="K5" i="17"/>
  <c r="J5" i="17"/>
  <c r="I5" i="17"/>
  <c r="H5" i="17"/>
  <c r="G5" i="17"/>
  <c r="F5" i="17"/>
  <c r="E5" i="17"/>
  <c r="D5" i="17"/>
  <c r="C5" i="17"/>
  <c r="B5" i="17"/>
  <c r="P4" i="17"/>
  <c r="P3" i="17"/>
  <c r="P6" i="16"/>
  <c r="O5" i="16"/>
  <c r="N5" i="16"/>
  <c r="M5" i="16"/>
  <c r="L5" i="16"/>
  <c r="K5" i="16"/>
  <c r="J5" i="16"/>
  <c r="I5" i="16"/>
  <c r="H5" i="16"/>
  <c r="G5" i="16"/>
  <c r="F5" i="16"/>
  <c r="E5" i="16"/>
  <c r="D5" i="16"/>
  <c r="C5" i="16"/>
  <c r="B5" i="16"/>
  <c r="P4" i="16"/>
  <c r="P3" i="16"/>
  <c r="P6" i="15"/>
  <c r="O5" i="15"/>
  <c r="N5" i="15"/>
  <c r="M5" i="15"/>
  <c r="L5" i="15"/>
  <c r="K5" i="15"/>
  <c r="J5" i="15"/>
  <c r="I5" i="15"/>
  <c r="H5" i="15"/>
  <c r="G5" i="15"/>
  <c r="F5" i="15"/>
  <c r="E5" i="15"/>
  <c r="D5" i="15"/>
  <c r="C5" i="15"/>
  <c r="B5" i="15"/>
  <c r="P4" i="15"/>
  <c r="P3" i="15"/>
  <c r="P6" i="14"/>
  <c r="O5" i="14"/>
  <c r="N5" i="14"/>
  <c r="M5" i="14"/>
  <c r="L5" i="14"/>
  <c r="K5" i="14"/>
  <c r="J5" i="14"/>
  <c r="I5" i="14"/>
  <c r="H5" i="14"/>
  <c r="G5" i="14"/>
  <c r="F5" i="14"/>
  <c r="E5" i="14"/>
  <c r="D5" i="14"/>
  <c r="C5" i="14"/>
  <c r="B5" i="14"/>
  <c r="P4" i="14"/>
  <c r="P3" i="14"/>
  <c r="P6" i="13"/>
  <c r="O5" i="13"/>
  <c r="N5" i="13"/>
  <c r="M5" i="13"/>
  <c r="L5" i="13"/>
  <c r="K5" i="13"/>
  <c r="J5" i="13"/>
  <c r="I5" i="13"/>
  <c r="H5" i="13"/>
  <c r="G5" i="13"/>
  <c r="F5" i="13"/>
  <c r="E5" i="13"/>
  <c r="D5" i="13"/>
  <c r="C5" i="13"/>
  <c r="B5" i="13"/>
  <c r="P4" i="13"/>
  <c r="P3" i="13"/>
  <c r="P6" i="12"/>
  <c r="O5" i="12"/>
  <c r="N5" i="12"/>
  <c r="M5" i="12"/>
  <c r="L5" i="12"/>
  <c r="K5" i="12"/>
  <c r="J5" i="12"/>
  <c r="I5" i="12"/>
  <c r="H5" i="12"/>
  <c r="G5" i="12"/>
  <c r="F5" i="12"/>
  <c r="E5" i="12"/>
  <c r="D5" i="12"/>
  <c r="C5" i="12"/>
  <c r="B5" i="12"/>
  <c r="P4" i="12"/>
  <c r="P3" i="12"/>
  <c r="P6" i="11"/>
  <c r="O5" i="11"/>
  <c r="N5" i="11"/>
  <c r="M5" i="11"/>
  <c r="L5" i="11"/>
  <c r="K5" i="11"/>
  <c r="J5" i="11"/>
  <c r="I5" i="11"/>
  <c r="H5" i="11"/>
  <c r="G5" i="11"/>
  <c r="F5" i="11"/>
  <c r="E5" i="11"/>
  <c r="D5" i="11"/>
  <c r="C5" i="11"/>
  <c r="B5" i="11"/>
  <c r="P4" i="11"/>
  <c r="P3" i="11"/>
  <c r="P6" i="10"/>
  <c r="O5" i="10"/>
  <c r="N5" i="10"/>
  <c r="M5" i="10"/>
  <c r="L5" i="10"/>
  <c r="K5" i="10"/>
  <c r="J5" i="10"/>
  <c r="I5" i="10"/>
  <c r="H5" i="10"/>
  <c r="G5" i="10"/>
  <c r="F5" i="10"/>
  <c r="E5" i="10"/>
  <c r="D5" i="10"/>
  <c r="C5" i="10"/>
  <c r="B5" i="10"/>
  <c r="P4" i="10"/>
  <c r="P3" i="10"/>
  <c r="P6" i="9"/>
  <c r="O5" i="9"/>
  <c r="N5" i="9"/>
  <c r="M5" i="9"/>
  <c r="L5" i="9"/>
  <c r="K5" i="9"/>
  <c r="J5" i="9"/>
  <c r="I5" i="9"/>
  <c r="H5" i="9"/>
  <c r="G5" i="9"/>
  <c r="F5" i="9"/>
  <c r="E5" i="9"/>
  <c r="D5" i="9"/>
  <c r="C5" i="9"/>
  <c r="B5" i="9"/>
  <c r="P4" i="9"/>
  <c r="P3" i="9"/>
  <c r="P6" i="8"/>
  <c r="O5" i="8"/>
  <c r="N5" i="8"/>
  <c r="M5" i="8"/>
  <c r="L5" i="8"/>
  <c r="K5" i="8"/>
  <c r="J5" i="8"/>
  <c r="I5" i="8"/>
  <c r="H5" i="8"/>
  <c r="G5" i="8"/>
  <c r="F5" i="8"/>
  <c r="E5" i="8"/>
  <c r="D5" i="8"/>
  <c r="C5" i="8"/>
  <c r="B5" i="8"/>
  <c r="P4" i="8"/>
  <c r="P3" i="8"/>
  <c r="P6" i="7"/>
  <c r="O5" i="7"/>
  <c r="N5" i="7"/>
  <c r="M5" i="7"/>
  <c r="L5" i="7"/>
  <c r="K5" i="7"/>
  <c r="J5" i="7"/>
  <c r="I5" i="7"/>
  <c r="H5" i="7"/>
  <c r="G5" i="7"/>
  <c r="F5" i="7"/>
  <c r="E5" i="7"/>
  <c r="D5" i="7"/>
  <c r="C5" i="7"/>
  <c r="B5" i="7"/>
  <c r="P4" i="7"/>
  <c r="P3" i="7"/>
  <c r="P6" i="5"/>
  <c r="O5" i="5"/>
  <c r="N5" i="5"/>
  <c r="M5" i="5"/>
  <c r="L5" i="5"/>
  <c r="K5" i="5"/>
  <c r="J5" i="5"/>
  <c r="I5" i="5"/>
  <c r="H5" i="5"/>
  <c r="G5" i="5"/>
  <c r="F5" i="5"/>
  <c r="E5" i="5"/>
  <c r="D5" i="5"/>
  <c r="C5" i="5"/>
  <c r="B5" i="5"/>
  <c r="P4" i="5"/>
  <c r="P3" i="5"/>
  <c r="P6" i="3"/>
  <c r="O5" i="3"/>
  <c r="N5" i="3"/>
  <c r="M5" i="3"/>
  <c r="L5" i="3"/>
  <c r="K5" i="3"/>
  <c r="J5" i="3"/>
  <c r="I5" i="3"/>
  <c r="H5" i="3"/>
  <c r="G5" i="3"/>
  <c r="F5" i="3"/>
  <c r="E5" i="3"/>
  <c r="D5" i="3"/>
  <c r="C5" i="3"/>
  <c r="B5" i="3"/>
  <c r="P4" i="3"/>
  <c r="P3" i="3"/>
  <c r="P6" i="2"/>
  <c r="P5" i="2"/>
  <c r="O5" i="2"/>
  <c r="N5" i="2"/>
  <c r="M5" i="2"/>
  <c r="L5" i="2"/>
  <c r="K5" i="2"/>
  <c r="J5" i="2"/>
  <c r="I5" i="2"/>
  <c r="H5" i="2"/>
  <c r="G5" i="2"/>
  <c r="F5" i="2"/>
  <c r="E5" i="2"/>
  <c r="D5" i="2"/>
  <c r="C5" i="2"/>
  <c r="B5" i="2"/>
  <c r="P4" i="2"/>
  <c r="P3" i="2"/>
  <c r="P5" i="30" l="1"/>
  <c r="P5" i="11"/>
  <c r="P5" i="9"/>
  <c r="P5" i="8"/>
  <c r="P5" i="36"/>
  <c r="P5" i="34"/>
  <c r="P5" i="31"/>
  <c r="P5" i="27"/>
  <c r="P5" i="24"/>
  <c r="P5" i="38"/>
  <c r="P5" i="23"/>
  <c r="P5" i="21"/>
  <c r="P5" i="40"/>
  <c r="P5" i="20"/>
  <c r="P5" i="18"/>
  <c r="P5" i="17"/>
  <c r="P5" i="16"/>
  <c r="P5" i="15"/>
  <c r="P5" i="14"/>
  <c r="P5" i="13"/>
  <c r="P5" i="12"/>
  <c r="P5" i="10"/>
  <c r="P5" i="7"/>
  <c r="P5" i="5"/>
  <c r="P5" i="3"/>
</calcChain>
</file>

<file path=xl/sharedStrings.xml><?xml version="1.0" encoding="utf-8"?>
<sst xmlns="http://schemas.openxmlformats.org/spreadsheetml/2006/main" count="861" uniqueCount="75">
  <si>
    <t>LISTA DE ESPERA Y DEMORA MEDIA CONSULTAS EXTERNAS
30 de septiembre de 2026</t>
  </si>
  <si>
    <t>Total Especialidades</t>
  </si>
  <si>
    <t>CA Ávila</t>
  </si>
  <si>
    <t>CAU Burgos</t>
  </si>
  <si>
    <t>H Santiago Apóstol</t>
  </si>
  <si>
    <t>H Santos Reyes</t>
  </si>
  <si>
    <t>H El Bierzo</t>
  </si>
  <si>
    <t>CAU LEÓN</t>
  </si>
  <si>
    <t>CAU PALENCIA</t>
  </si>
  <si>
    <t>CAU Salamanca</t>
  </si>
  <si>
    <t>CA Segovia</t>
  </si>
  <si>
    <t>CA Soria</t>
  </si>
  <si>
    <t>HURH Valladolid</t>
  </si>
  <si>
    <t>H Medina del Campo</t>
  </si>
  <si>
    <t>HCU Valladolid</t>
  </si>
  <si>
    <t>CA Zamora</t>
  </si>
  <si>
    <t>Castilla y León</t>
  </si>
  <si>
    <t>Número de pacientes en espera para primera  consulta externa</t>
  </si>
  <si>
    <t>Número de pacientes en espera estructural para primera  consulta externa</t>
  </si>
  <si>
    <t>Porcentaje de pacientes en espera estructural sobre el total de pacientes en espera para una primera consulta</t>
  </si>
  <si>
    <t>Tiempo medio (días) de espera estructural para primeras consultas</t>
  </si>
  <si>
    <t>LISTA DE ESPERA Y DEMORA MEDIA DE CONSULTAS EXTERNAS POR SERVICIOS Y HOSPITAL</t>
  </si>
  <si>
    <t>Fecha:30/09/2026</t>
  </si>
  <si>
    <t>ALERGOLOGÍA</t>
  </si>
  <si>
    <t>ENDOCRINOLOGÍA</t>
  </si>
  <si>
    <t>OBSTETRICIA</t>
  </si>
  <si>
    <t>ANESTESIA Y REANIMACIÓN</t>
  </si>
  <si>
    <t>GERIATRÍA</t>
  </si>
  <si>
    <t>OFTALMOLOGÍA</t>
  </si>
  <si>
    <t>ANGIOLOGÍA Y CIRUGÍA VASCULAR</t>
  </si>
  <si>
    <t>GINECOLOGÍA</t>
  </si>
  <si>
    <t>ONCOLOGÍA MÉDICA</t>
  </si>
  <si>
    <t>CARDIOLOGÍA</t>
  </si>
  <si>
    <t>HEMATOLOGÍA</t>
  </si>
  <si>
    <t>ONCOLOGÍA RADIOTERÁPICA</t>
  </si>
  <si>
    <t>CIRUGÍA CARDÍACA</t>
  </si>
  <si>
    <t>MEDICINA INTERNA</t>
  </si>
  <si>
    <t>OTORRINOLARINGOLOGÍA</t>
  </si>
  <si>
    <t>CIRUGÍA GENERAL Y DIGESTIVA</t>
  </si>
  <si>
    <t>MEDICINA PREVENTIVA</t>
  </si>
  <si>
    <t>PEDIATRÍA</t>
  </si>
  <si>
    <t>CIRUGÍA MAXILOFACIAL</t>
  </si>
  <si>
    <t>NEFROLOGÍA</t>
  </si>
  <si>
    <t>PSIQUIATRÍA</t>
  </si>
  <si>
    <t>CIRUGÍA PEDIÁTRICA</t>
  </si>
  <si>
    <t>NEUROFISIOLOGÍA CLÍNICA</t>
  </si>
  <si>
    <t>REHABILITACIÓN</t>
  </si>
  <si>
    <t>CIRUGÍA PLÁSTICA Y REPARADORA</t>
  </si>
  <si>
    <t>NEUMOLOGÍA</t>
  </si>
  <si>
    <t>REUMATOLOGÍA</t>
  </si>
  <si>
    <t>CIRUGÍA TORÁCICA</t>
  </si>
  <si>
    <t>NEUROCIRUGÍA</t>
  </si>
  <si>
    <t>TRAUMATOLOGÍA Y C. ORTOPÉDICA</t>
  </si>
  <si>
    <t>DERMATOLOGÍA</t>
  </si>
  <si>
    <t>NEUROLOGÍA</t>
  </si>
  <si>
    <t>UROLOGÍA</t>
  </si>
  <si>
    <t>DIGESTIVO</t>
  </si>
  <si>
    <t>Primeras Consultas registradas pendiente de cita : distribución por servicio y Hospital</t>
  </si>
  <si>
    <t>Fecha:  30/09/2026</t>
  </si>
  <si>
    <t xml:space="preserve">Se clasifican los pacientes incluidos en el registro, en función del tipo de espera, como:
Pacientes en espera estructural. Incluye los pacientes que, en un momento dado, se encuentran pendientes de ser vistos en consulta de atención especializada o de la realización de una prueba diagnóstica/terapéutica, y cuya espera es atribuible a la organización y recursos disponibles.
Pacientes en espera no estructural. Pacientes incluidos en el registro en un momento dado, pero cuya espera no es atribuible a la organización y a los recursos disponibles, sino a circunstancias especiales de la solicitud de la cita:
1. Pacientes con demora atribuible a la propia voluntad del paciente (pacientes en espera voluntaria por motivos personales, laborales o por libre elección
de médico).
2. Resto de pacientes incluidos en el registro cuya cita se ha establecido sobre una fecha solicitada por el médico peticionario .
Demora: Tiempo medio de espera de los pacientes pendientes de consulta externa. 
</t>
  </si>
  <si>
    <t>☰  ÍNDICE</t>
  </si>
  <si>
    <t>CIRUGÍA CARDIACA</t>
  </si>
  <si>
    <t>CIRUGÍA PEDIATRÍCA</t>
  </si>
  <si>
    <t>CIRUGÍA PLASTICA Y REPARADORA</t>
  </si>
  <si>
    <t>OBSTÉTRICIA</t>
  </si>
  <si>
    <t xml:space="preserve">OFTALMOLOGÍA </t>
  </si>
  <si>
    <t>PEDIÁTRIA</t>
  </si>
  <si>
    <t>TRAUMATOLOGÍA Y CIRUGÍA ORTOPÉDICA</t>
  </si>
  <si>
    <t xml:space="preserve">Pacientes pendientes de Asignación  de Cita para una primera consulta </t>
  </si>
  <si>
    <t>A 30/09/2026</t>
  </si>
  <si>
    <t>Servício</t>
  </si>
  <si>
    <t>GERIATRIA</t>
  </si>
  <si>
    <t>HEMATOLOGIA</t>
  </si>
  <si>
    <t xml:space="preserve">OBSTETRICIA </t>
  </si>
  <si>
    <t>Total por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</si>
</sst>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b/>
      <i/>
      <sz val="10"/>
      <name val="Arial"/>
      <family val="2"/>
    </font>
    <font>
      <sz val="12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rgb="FF243746"/>
      <name val="Aptos"/>
      <family val="2"/>
    </font>
    <font>
      <b/>
      <i/>
      <sz val="10"/>
      <color rgb="FF243746"/>
      <name val="Aptos"/>
      <family val="2"/>
    </font>
    <font>
      <i/>
      <sz val="10"/>
      <color rgb="FF243746"/>
      <name val="Aptos"/>
      <family val="2"/>
    </font>
    <font>
      <sz val="10"/>
      <color rgb="FF243746"/>
      <name val="Aptos"/>
      <family val="2"/>
    </font>
    <font>
      <b/>
      <sz val="10"/>
      <color rgb="FF243746"/>
      <name val="Aptos"/>
      <family val="2"/>
    </font>
    <font>
      <sz val="12"/>
      <color rgb="FF243746"/>
      <name val="Aptos"/>
      <family val="2"/>
    </font>
    <font>
      <u/>
      <sz val="10"/>
      <color rgb="FF243746"/>
      <name val="Aptos"/>
      <family val="2"/>
    </font>
    <font>
      <b/>
      <sz val="12"/>
      <color rgb="FFFFFFFF"/>
      <name val="Aptos"/>
      <family val="2"/>
    </font>
    <font>
      <b/>
      <sz val="18"/>
      <color rgb="FFFFFFFF"/>
      <name val="Aptos Display"/>
      <family val="2"/>
    </font>
    <font>
      <b/>
      <i/>
      <sz val="10"/>
      <color rgb="FFFFFFFF"/>
      <name val="Aptos"/>
      <family val="2"/>
    </font>
    <font>
      <b/>
      <i/>
      <sz val="10"/>
      <color rgb="FF003B70"/>
      <name val="Aptos"/>
      <family val="2"/>
    </font>
    <font>
      <b/>
      <sz val="10"/>
      <color rgb="FFFFFFFF"/>
      <name val="Aptos"/>
      <family val="2"/>
    </font>
    <font>
      <b/>
      <i/>
      <sz val="11"/>
      <color rgb="FFFFFFFF"/>
      <name val="Aptos"/>
      <family val="2"/>
    </font>
    <font>
      <sz val="9"/>
      <color rgb="FF4F6472"/>
      <name val="Aptos"/>
      <family val="2"/>
    </font>
    <font>
      <b/>
      <sz val="10"/>
      <color rgb="FF003B70"/>
      <name val="Aptos"/>
      <family val="2"/>
    </font>
    <font>
      <b/>
      <sz val="11"/>
      <color rgb="FF003B70"/>
      <name val="Aptos"/>
      <family val="2"/>
    </font>
    <font>
      <b/>
      <sz val="14"/>
      <color rgb="FFFFFFFF"/>
      <name val="Aptos Display"/>
      <family val="2"/>
    </font>
    <font>
      <b/>
      <i/>
      <sz val="11"/>
      <color rgb="FF243746"/>
      <name val="Aptos"/>
      <family val="2"/>
    </font>
    <font>
      <b/>
      <i/>
      <sz val="18"/>
      <color rgb="FFFFFFFF"/>
      <name val="Aptos Display"/>
      <family val="2"/>
    </font>
    <font>
      <b/>
      <i/>
      <sz val="11"/>
      <color rgb="FF003B70"/>
      <name val="Aptos"/>
      <family val="2"/>
    </font>
    <font>
      <b/>
      <sz val="11"/>
      <color rgb="FFFFFFFF"/>
      <name val="Aptos"/>
      <family val="2"/>
    </font>
    <font>
      <b/>
      <sz val="14"/>
      <color rgb="FF003B70"/>
      <name val="Aptos Display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B70"/>
        <bgColor indexed="64"/>
      </patternFill>
    </fill>
    <fill>
      <patternFill patternType="solid">
        <fgColor rgb="FF0067A8"/>
        <bgColor indexed="64"/>
      </patternFill>
    </fill>
    <fill>
      <patternFill patternType="solid">
        <fgColor rgb="FFEAF4FA"/>
        <bgColor indexed="64"/>
      </patternFill>
    </fill>
    <fill>
      <patternFill patternType="solid">
        <fgColor rgb="FF00A6D6"/>
        <bgColor indexed="64"/>
      </patternFill>
    </fill>
    <fill>
      <patternFill patternType="solid">
        <fgColor rgb="FFF5F9FC"/>
        <bgColor indexed="64"/>
      </patternFill>
    </fill>
    <fill>
      <patternFill patternType="solid">
        <fgColor rgb="FFF7FAFC"/>
        <bgColor indexed="64"/>
      </patternFill>
    </fill>
  </fills>
  <borders count="10">
    <border>
      <left/>
      <right/>
      <top/>
      <bottom/>
      <diagonal/>
    </border>
    <border>
      <left style="thin">
        <color rgb="FFB8D2E3"/>
      </left>
      <right style="thin">
        <color rgb="FFB8D2E3"/>
      </right>
      <top style="thin">
        <color rgb="FFB8D2E3"/>
      </top>
      <bottom style="thin">
        <color rgb="FFB8D2E3"/>
      </bottom>
      <diagonal/>
    </border>
    <border>
      <left style="medium">
        <color rgb="FF0067A8"/>
      </left>
      <right/>
      <top style="medium">
        <color rgb="FF0067A8"/>
      </top>
      <bottom/>
      <diagonal/>
    </border>
    <border>
      <left style="medium">
        <color rgb="FF0067A8"/>
      </left>
      <right/>
      <top/>
      <bottom style="medium">
        <color rgb="FF0067A8"/>
      </bottom>
      <diagonal/>
    </border>
    <border>
      <left/>
      <right style="medium">
        <color rgb="FF0067A8"/>
      </right>
      <top style="medium">
        <color rgb="FF0067A8"/>
      </top>
      <bottom/>
      <diagonal/>
    </border>
    <border>
      <left/>
      <right style="medium">
        <color rgb="FF0067A8"/>
      </right>
      <top/>
      <bottom style="medium">
        <color rgb="FF0067A8"/>
      </bottom>
      <diagonal/>
    </border>
    <border>
      <left style="thin">
        <color rgb="FFC8DCE8"/>
      </left>
      <right style="thin">
        <color rgb="FFC8DCE8"/>
      </right>
      <top style="thin">
        <color rgb="FFC8DCE8"/>
      </top>
      <bottom style="thin">
        <color rgb="FFC8DCE8"/>
      </bottom>
      <diagonal/>
    </border>
    <border>
      <left style="thin">
        <color rgb="FFDCE8F0"/>
      </left>
      <right/>
      <top style="thin">
        <color rgb="FFDCE8F0"/>
      </top>
      <bottom style="thin">
        <color rgb="FFDCE8F0"/>
      </bottom>
      <diagonal/>
    </border>
    <border>
      <left/>
      <right style="thin">
        <color rgb="FFDCE8F0"/>
      </right>
      <top style="thin">
        <color rgb="FFDCE8F0"/>
      </top>
      <bottom style="thin">
        <color rgb="FFDCE8F0"/>
      </bottom>
      <diagonal/>
    </border>
    <border>
      <left/>
      <right/>
      <top style="thin">
        <color rgb="FFDCE8F0"/>
      </top>
      <bottom style="thin">
        <color rgb="FFDCE8F0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56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2" applyFont="1"/>
    <xf numFmtId="0" fontId="0" fillId="3" borderId="0" xfId="0" applyFill="1"/>
    <xf numFmtId="0" fontId="9" fillId="0" borderId="0" xfId="0" applyFont="1"/>
    <xf numFmtId="0" fontId="8" fillId="0" borderId="0" xfId="0" applyFont="1"/>
    <xf numFmtId="3" fontId="0" fillId="0" borderId="0" xfId="0" applyNumberFormat="1"/>
    <xf numFmtId="0" fontId="14" fillId="0" borderId="0" xfId="0" applyFont="1" applyAlignment="1">
      <alignment vertical="center"/>
    </xf>
    <xf numFmtId="3" fontId="14" fillId="0" borderId="0" xfId="0" applyNumberFormat="1" applyFont="1" applyAlignment="1">
      <alignment vertical="center"/>
    </xf>
    <xf numFmtId="0" fontId="16" fillId="3" borderId="0" xfId="0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0" fontId="13" fillId="4" borderId="0" xfId="0" applyFont="1" applyFill="1" applyAlignment="1">
      <alignment vertical="center"/>
    </xf>
    <xf numFmtId="0" fontId="12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4" fillId="4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2" fontId="20" fillId="6" borderId="1" xfId="0" applyNumberFormat="1" applyFont="1" applyFill="1" applyBorder="1" applyAlignment="1">
      <alignment horizontal="center" vertical="center" wrapText="1"/>
    </xf>
    <xf numFmtId="2" fontId="20" fillId="8" borderId="1" xfId="0" applyNumberFormat="1" applyFont="1" applyFill="1" applyBorder="1" applyAlignment="1">
      <alignment horizontal="center" vertical="center" wrapText="1"/>
    </xf>
    <xf numFmtId="3" fontId="21" fillId="7" borderId="1" xfId="0" applyNumberFormat="1" applyFont="1" applyFill="1" applyBorder="1" applyAlignment="1">
      <alignment horizontal="left" vertical="center" wrapText="1"/>
    </xf>
    <xf numFmtId="3" fontId="14" fillId="2" borderId="1" xfId="0" applyNumberFormat="1" applyFont="1" applyFill="1" applyBorder="1" applyAlignment="1">
      <alignment horizontal="right" vertical="center"/>
    </xf>
    <xf numFmtId="3" fontId="22" fillId="8" borderId="1" xfId="0" applyNumberFormat="1" applyFont="1" applyFill="1" applyBorder="1" applyAlignment="1">
      <alignment horizontal="center" vertical="center"/>
    </xf>
    <xf numFmtId="3" fontId="15" fillId="2" borderId="1" xfId="0" applyNumberFormat="1" applyFont="1" applyFill="1" applyBorder="1" applyAlignment="1">
      <alignment horizontal="right" vertical="center"/>
    </xf>
    <xf numFmtId="9" fontId="14" fillId="2" borderId="1" xfId="1" applyFont="1" applyFill="1" applyBorder="1" applyAlignment="1">
      <alignment horizontal="right" vertical="center"/>
    </xf>
    <xf numFmtId="9" fontId="22" fillId="8" borderId="1" xfId="1" applyFont="1" applyFill="1" applyBorder="1" applyAlignment="1">
      <alignment horizontal="center" vertical="center"/>
    </xf>
    <xf numFmtId="1" fontId="14" fillId="2" borderId="1" xfId="1" applyNumberFormat="1" applyFont="1" applyFill="1" applyBorder="1" applyAlignment="1">
      <alignment horizontal="right" vertical="center"/>
    </xf>
    <xf numFmtId="1" fontId="22" fillId="8" borderId="1" xfId="1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vertical="center"/>
    </xf>
    <xf numFmtId="0" fontId="21" fillId="7" borderId="0" xfId="0" applyFont="1" applyFill="1" applyAlignment="1">
      <alignment vertical="center"/>
    </xf>
    <xf numFmtId="3" fontId="15" fillId="2" borderId="1" xfId="0" quotePrefix="1" applyNumberFormat="1" applyFont="1" applyFill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14" fillId="0" borderId="0" xfId="5" applyFont="1" applyAlignment="1">
      <alignment vertical="center"/>
    </xf>
    <xf numFmtId="0" fontId="29" fillId="5" borderId="0" xfId="0" applyFont="1" applyFill="1" applyAlignment="1">
      <alignment horizontal="left" vertical="center"/>
    </xf>
    <xf numFmtId="0" fontId="19" fillId="5" borderId="0" xfId="5" applyFont="1" applyFill="1" applyAlignment="1">
      <alignment horizontal="left" vertical="center"/>
    </xf>
    <xf numFmtId="0" fontId="30" fillId="7" borderId="0" xfId="0" applyFont="1" applyFill="1" applyAlignment="1">
      <alignment vertical="center"/>
    </xf>
    <xf numFmtId="0" fontId="26" fillId="7" borderId="0" xfId="5" applyFont="1" applyFill="1" applyAlignment="1">
      <alignment vertical="center"/>
    </xf>
    <xf numFmtId="2" fontId="20" fillId="6" borderId="6" xfId="0" applyNumberFormat="1" applyFont="1" applyFill="1" applyBorder="1" applyAlignment="1">
      <alignment horizontal="center" vertical="center" wrapText="1"/>
    </xf>
    <xf numFmtId="2" fontId="20" fillId="8" borderId="6" xfId="0" applyNumberFormat="1" applyFont="1" applyFill="1" applyBorder="1" applyAlignment="1">
      <alignment horizontal="right" vertical="center" wrapText="1"/>
    </xf>
    <xf numFmtId="2" fontId="25" fillId="7" borderId="6" xfId="5" applyNumberFormat="1" applyFont="1" applyFill="1" applyBorder="1" applyAlignment="1">
      <alignment horizontal="left" vertical="center" wrapText="1"/>
    </xf>
    <xf numFmtId="3" fontId="14" fillId="2" borderId="6" xfId="5" applyNumberFormat="1" applyFont="1" applyFill="1" applyBorder="1" applyAlignment="1">
      <alignment horizontal="right" vertical="center"/>
    </xf>
    <xf numFmtId="3" fontId="22" fillId="8" borderId="6" xfId="5" applyNumberFormat="1" applyFont="1" applyFill="1" applyBorder="1" applyAlignment="1">
      <alignment horizontal="right" vertical="center"/>
    </xf>
    <xf numFmtId="3" fontId="14" fillId="10" borderId="6" xfId="5" applyNumberFormat="1" applyFont="1" applyFill="1" applyBorder="1" applyAlignment="1">
      <alignment horizontal="right" vertical="center"/>
    </xf>
    <xf numFmtId="0" fontId="31" fillId="5" borderId="6" xfId="5" applyFont="1" applyFill="1" applyBorder="1" applyAlignment="1">
      <alignment horizontal="left" vertical="center"/>
    </xf>
    <xf numFmtId="3" fontId="31" fillId="5" borderId="6" xfId="5" applyNumberFormat="1" applyFont="1" applyFill="1" applyBorder="1" applyAlignment="1">
      <alignment horizontal="right" vertical="center"/>
    </xf>
    <xf numFmtId="0" fontId="17" fillId="9" borderId="7" xfId="4" applyFont="1" applyFill="1" applyBorder="1" applyAlignment="1">
      <alignment vertical="center"/>
    </xf>
    <xf numFmtId="0" fontId="14" fillId="9" borderId="8" xfId="0" applyFont="1" applyFill="1" applyBorder="1" applyAlignment="1">
      <alignment vertical="center"/>
    </xf>
    <xf numFmtId="0" fontId="14" fillId="9" borderId="9" xfId="0" applyFont="1" applyFill="1" applyBorder="1" applyAlignment="1">
      <alignment vertical="center"/>
    </xf>
    <xf numFmtId="0" fontId="17" fillId="9" borderId="9" xfId="4" applyFont="1" applyFill="1" applyBorder="1" applyAlignment="1">
      <alignment vertical="center"/>
    </xf>
    <xf numFmtId="0" fontId="27" fillId="5" borderId="0" xfId="2" applyFont="1" applyFill="1" applyAlignment="1">
      <alignment horizontal="left" vertical="center" wrapText="1"/>
    </xf>
    <xf numFmtId="0" fontId="24" fillId="9" borderId="1" xfId="3" applyFont="1" applyFill="1" applyBorder="1" applyAlignment="1">
      <alignment vertical="center" wrapText="1"/>
    </xf>
    <xf numFmtId="0" fontId="23" fillId="6" borderId="0" xfId="0" applyFont="1" applyFill="1" applyAlignment="1">
      <alignment horizontal="left" vertical="center"/>
    </xf>
    <xf numFmtId="0" fontId="32" fillId="7" borderId="2" xfId="4" applyFont="1" applyFill="1" applyBorder="1" applyAlignment="1">
      <alignment horizontal="center" vertical="center"/>
    </xf>
    <xf numFmtId="0" fontId="32" fillId="7" borderId="4" xfId="4" applyFont="1" applyFill="1" applyBorder="1" applyAlignment="1">
      <alignment horizontal="center" vertical="center"/>
    </xf>
    <xf numFmtId="0" fontId="32" fillId="7" borderId="3" xfId="4" applyFont="1" applyFill="1" applyBorder="1" applyAlignment="1">
      <alignment horizontal="center" vertical="center"/>
    </xf>
    <xf numFmtId="0" fontId="32" fillId="7" borderId="5" xfId="4" applyFont="1" applyFill="1" applyBorder="1" applyAlignment="1">
      <alignment horizontal="center" vertical="center"/>
    </xf>
  </cellXfs>
  <cellStyles count="6">
    <cellStyle name="Hipervínculo" xfId="4" builtinId="8"/>
    <cellStyle name="Normal" xfId="0" builtinId="0"/>
    <cellStyle name="Normal 2" xfId="2" xr:uid="{00000000-0005-0000-0000-000002000000}"/>
    <cellStyle name="Normal 3" xfId="5" xr:uid="{00000000-0005-0000-0000-000003000000}"/>
    <cellStyle name="Normal 4" xfId="3" xr:uid="{00000000-0005-0000-0000-000004000000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showGridLines="0" tabSelected="1" workbookViewId="0">
      <selection activeCell="A14" sqref="A14"/>
    </sheetView>
  </sheetViews>
  <sheetFormatPr defaultColWidth="11.42578125" defaultRowHeight="12.75"/>
  <cols>
    <col min="1" max="1" width="46.7109375" customWidth="1"/>
    <col min="2" max="15" width="13.7109375" customWidth="1"/>
    <col min="16" max="16" width="13.7109375" style="2" customWidth="1"/>
    <col min="17" max="19" width="14.85546875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12009</v>
      </c>
      <c r="C3" s="21">
        <v>49803</v>
      </c>
      <c r="D3" s="21">
        <v>5960</v>
      </c>
      <c r="E3" s="21">
        <v>6553</v>
      </c>
      <c r="F3" s="21">
        <v>29377</v>
      </c>
      <c r="G3" s="21">
        <v>49158</v>
      </c>
      <c r="H3" s="21">
        <v>18590</v>
      </c>
      <c r="I3" s="21">
        <v>14067</v>
      </c>
      <c r="J3" s="21">
        <v>15166</v>
      </c>
      <c r="K3" s="21">
        <v>11348</v>
      </c>
      <c r="L3" s="21">
        <v>29968</v>
      </c>
      <c r="M3" s="21">
        <v>2011</v>
      </c>
      <c r="N3" s="21">
        <v>19124</v>
      </c>
      <c r="O3" s="21">
        <v>5821</v>
      </c>
      <c r="P3" s="22">
        <f>SUM(B3:O3)</f>
        <v>268955</v>
      </c>
    </row>
    <row r="4" spans="1:16" s="6" customFormat="1" ht="33.950000000000003" customHeight="1">
      <c r="A4" s="20" t="s">
        <v>18</v>
      </c>
      <c r="B4" s="23">
        <v>9008</v>
      </c>
      <c r="C4" s="23">
        <v>37558</v>
      </c>
      <c r="D4" s="23">
        <v>3835</v>
      </c>
      <c r="E4" s="23">
        <v>5433</v>
      </c>
      <c r="F4" s="23">
        <v>23532</v>
      </c>
      <c r="G4" s="23">
        <v>37877</v>
      </c>
      <c r="H4" s="23">
        <v>8344</v>
      </c>
      <c r="I4" s="23">
        <v>8687</v>
      </c>
      <c r="J4" s="23">
        <v>13314</v>
      </c>
      <c r="K4" s="23">
        <v>9442</v>
      </c>
      <c r="L4" s="23">
        <v>27823</v>
      </c>
      <c r="M4" s="23">
        <v>1411</v>
      </c>
      <c r="N4" s="23">
        <v>14947</v>
      </c>
      <c r="O4" s="23">
        <v>4421</v>
      </c>
      <c r="P4" s="22">
        <f>SUM(B4:O4)</f>
        <v>205632</v>
      </c>
    </row>
    <row r="5" spans="1:16" ht="33.950000000000003" customHeight="1">
      <c r="A5" s="20" t="s">
        <v>19</v>
      </c>
      <c r="B5" s="24">
        <v>0.75010408860021605</v>
      </c>
      <c r="C5" s="24">
        <v>0.75413127723229501</v>
      </c>
      <c r="D5" s="24">
        <v>0.64345637583892601</v>
      </c>
      <c r="E5" s="24">
        <v>0.82908591484816097</v>
      </c>
      <c r="F5" s="24">
        <v>0.80103482316097596</v>
      </c>
      <c r="G5" s="24">
        <v>0.77051548069490206</v>
      </c>
      <c r="H5" s="24">
        <v>0.44884346422808002</v>
      </c>
      <c r="I5" s="24">
        <v>0.61754460794767896</v>
      </c>
      <c r="J5" s="24">
        <v>0.87788474218646995</v>
      </c>
      <c r="K5" s="24">
        <v>0.83204088826224898</v>
      </c>
      <c r="L5" s="24">
        <v>0.92842365189535503</v>
      </c>
      <c r="M5" s="24">
        <v>0.70164097463948305</v>
      </c>
      <c r="N5" s="24">
        <v>0.78158335076343899</v>
      </c>
      <c r="O5" s="24">
        <v>0.75949149630647605</v>
      </c>
      <c r="P5" s="25">
        <f t="shared" ref="P5" si="0">IFERROR(P4/P3,"")</f>
        <v>0.76455912699150419</v>
      </c>
    </row>
    <row r="6" spans="1:16" ht="33.950000000000003" customHeight="1">
      <c r="A6" s="20" t="s">
        <v>20</v>
      </c>
      <c r="B6" s="26">
        <v>84.428063943161604</v>
      </c>
      <c r="C6" s="26">
        <v>125.736833697215</v>
      </c>
      <c r="D6" s="26">
        <v>129.26597131681899</v>
      </c>
      <c r="E6" s="26">
        <v>125.79606110804301</v>
      </c>
      <c r="F6" s="26">
        <v>274.40859255481899</v>
      </c>
      <c r="G6" s="26">
        <v>107.355598384244</v>
      </c>
      <c r="H6" s="26">
        <v>69.107742090124603</v>
      </c>
      <c r="I6" s="26">
        <v>95.983768850005802</v>
      </c>
      <c r="J6" s="26">
        <v>95.500450653447501</v>
      </c>
      <c r="K6" s="26">
        <v>134.613852997246</v>
      </c>
      <c r="L6" s="26">
        <v>63.232289832153299</v>
      </c>
      <c r="M6" s="26">
        <v>77.045357902196997</v>
      </c>
      <c r="N6" s="26">
        <v>70.122700207399504</v>
      </c>
      <c r="O6" s="26">
        <v>144.22755032798</v>
      </c>
      <c r="P6" s="27">
        <f>IFERROR(SUMPRODUCT(B4:O4,B6:O6)/SUM(B4:O4),"")</f>
        <v>120.08134920634924</v>
      </c>
    </row>
    <row r="7" spans="1:16" ht="13.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16" ht="13.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</row>
    <row r="9" spans="1:16" s="5" customFormat="1" ht="27.95" customHeight="1">
      <c r="A9" s="10"/>
      <c r="B9" s="28" t="s">
        <v>21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10"/>
      <c r="N9" s="10"/>
      <c r="O9" s="10"/>
      <c r="P9" s="11"/>
    </row>
    <row r="10" spans="1:16" s="1" customFormat="1" ht="13.5" customHeight="1">
      <c r="A10" s="12"/>
      <c r="B10" s="29" t="s">
        <v>22</v>
      </c>
      <c r="C10" s="29"/>
      <c r="D10" s="29"/>
      <c r="E10" s="13"/>
      <c r="F10" s="13"/>
      <c r="G10" s="13"/>
      <c r="H10" s="13"/>
      <c r="I10" s="13"/>
      <c r="J10" s="13"/>
      <c r="K10" s="13"/>
      <c r="L10" s="13"/>
      <c r="M10" s="12"/>
      <c r="N10" s="12"/>
      <c r="O10" s="12"/>
      <c r="P10" s="14"/>
    </row>
    <row r="11" spans="1:16" s="4" customFormat="1" ht="21.95" customHeight="1">
      <c r="A11" s="15"/>
      <c r="B11" s="45" t="s">
        <v>23</v>
      </c>
      <c r="C11" s="47"/>
      <c r="D11" s="47"/>
      <c r="E11" s="47"/>
      <c r="F11" s="48" t="s">
        <v>24</v>
      </c>
      <c r="G11" s="47"/>
      <c r="H11" s="47"/>
      <c r="I11" s="48" t="s">
        <v>25</v>
      </c>
      <c r="J11" s="47"/>
      <c r="K11" s="46"/>
      <c r="L11" s="16"/>
      <c r="M11" s="15"/>
      <c r="N11" s="15"/>
      <c r="O11" s="15"/>
      <c r="P11" s="17"/>
    </row>
    <row r="12" spans="1:16" s="4" customFormat="1" ht="21.95" customHeight="1">
      <c r="A12" s="15"/>
      <c r="B12" s="45" t="s">
        <v>26</v>
      </c>
      <c r="C12" s="47"/>
      <c r="D12" s="47"/>
      <c r="E12" s="47"/>
      <c r="F12" s="48" t="s">
        <v>27</v>
      </c>
      <c r="G12" s="47"/>
      <c r="H12" s="47"/>
      <c r="I12" s="48" t="s">
        <v>28</v>
      </c>
      <c r="J12" s="47"/>
      <c r="K12" s="46"/>
      <c r="L12" s="16"/>
      <c r="M12" s="15"/>
      <c r="N12" s="15"/>
      <c r="O12" s="15"/>
      <c r="P12" s="17"/>
    </row>
    <row r="13" spans="1:16" s="4" customFormat="1" ht="21.95" customHeight="1">
      <c r="A13" s="15"/>
      <c r="B13" s="45" t="s">
        <v>29</v>
      </c>
      <c r="C13" s="47"/>
      <c r="D13" s="47"/>
      <c r="E13" s="47"/>
      <c r="F13" s="48" t="s">
        <v>30</v>
      </c>
      <c r="G13" s="47"/>
      <c r="H13" s="47"/>
      <c r="I13" s="48" t="s">
        <v>31</v>
      </c>
      <c r="J13" s="47"/>
      <c r="K13" s="46"/>
      <c r="L13" s="16"/>
      <c r="M13" s="15"/>
      <c r="N13" s="15"/>
      <c r="O13" s="15"/>
      <c r="P13" s="17"/>
    </row>
    <row r="14" spans="1:16" s="4" customFormat="1" ht="21.95" customHeight="1">
      <c r="A14" s="15"/>
      <c r="B14" s="45" t="s">
        <v>32</v>
      </c>
      <c r="C14" s="47"/>
      <c r="D14" s="47"/>
      <c r="E14" s="47"/>
      <c r="F14" s="48" t="s">
        <v>33</v>
      </c>
      <c r="G14" s="47"/>
      <c r="H14" s="47"/>
      <c r="I14" s="48" t="s">
        <v>34</v>
      </c>
      <c r="J14" s="47"/>
      <c r="K14" s="46"/>
      <c r="L14" s="16"/>
      <c r="M14" s="15"/>
      <c r="N14" s="15"/>
      <c r="O14" s="15"/>
      <c r="P14" s="17"/>
    </row>
    <row r="15" spans="1:16" s="4" customFormat="1" ht="21.95" customHeight="1">
      <c r="A15" s="15"/>
      <c r="B15" s="45" t="s">
        <v>35</v>
      </c>
      <c r="C15" s="47"/>
      <c r="D15" s="47"/>
      <c r="E15" s="47"/>
      <c r="F15" s="48" t="s">
        <v>36</v>
      </c>
      <c r="G15" s="47"/>
      <c r="H15" s="47"/>
      <c r="I15" s="48" t="s">
        <v>37</v>
      </c>
      <c r="J15" s="47"/>
      <c r="K15" s="46"/>
      <c r="L15" s="16"/>
      <c r="M15" s="15"/>
      <c r="N15" s="15"/>
      <c r="O15" s="15"/>
      <c r="P15" s="17"/>
    </row>
    <row r="16" spans="1:16" s="4" customFormat="1" ht="21.95" customHeight="1">
      <c r="A16" s="15"/>
      <c r="B16" s="45" t="s">
        <v>38</v>
      </c>
      <c r="C16" s="47"/>
      <c r="D16" s="47"/>
      <c r="E16" s="47"/>
      <c r="F16" s="48" t="s">
        <v>39</v>
      </c>
      <c r="G16" s="47"/>
      <c r="H16" s="47"/>
      <c r="I16" s="48" t="s">
        <v>40</v>
      </c>
      <c r="J16" s="47"/>
      <c r="K16" s="46"/>
      <c r="L16" s="16"/>
      <c r="M16" s="15"/>
      <c r="N16" s="15"/>
      <c r="O16" s="15"/>
      <c r="P16" s="17"/>
    </row>
    <row r="17" spans="1:16" s="4" customFormat="1" ht="21.95" customHeight="1">
      <c r="A17" s="15"/>
      <c r="B17" s="45" t="s">
        <v>41</v>
      </c>
      <c r="C17" s="47"/>
      <c r="D17" s="47"/>
      <c r="E17" s="47"/>
      <c r="F17" s="48" t="s">
        <v>42</v>
      </c>
      <c r="G17" s="47"/>
      <c r="H17" s="47"/>
      <c r="I17" s="48" t="s">
        <v>43</v>
      </c>
      <c r="J17" s="47"/>
      <c r="K17" s="46"/>
      <c r="L17" s="16"/>
      <c r="M17" s="15"/>
      <c r="N17" s="15"/>
      <c r="O17" s="15"/>
      <c r="P17" s="17"/>
    </row>
    <row r="18" spans="1:16" s="4" customFormat="1" ht="21.95" customHeight="1">
      <c r="A18" s="15"/>
      <c r="B18" s="45" t="s">
        <v>44</v>
      </c>
      <c r="C18" s="47"/>
      <c r="D18" s="47"/>
      <c r="E18" s="47"/>
      <c r="F18" s="48" t="s">
        <v>45</v>
      </c>
      <c r="G18" s="47"/>
      <c r="H18" s="47"/>
      <c r="I18" s="48" t="s">
        <v>46</v>
      </c>
      <c r="J18" s="47"/>
      <c r="K18" s="46"/>
      <c r="L18" s="16"/>
      <c r="M18" s="15"/>
      <c r="N18" s="15"/>
      <c r="O18" s="15"/>
      <c r="P18" s="17"/>
    </row>
    <row r="19" spans="1:16" s="4" customFormat="1" ht="21.95" customHeight="1">
      <c r="A19" s="15"/>
      <c r="B19" s="45" t="s">
        <v>47</v>
      </c>
      <c r="C19" s="47"/>
      <c r="D19" s="47"/>
      <c r="E19" s="47"/>
      <c r="F19" s="48" t="s">
        <v>48</v>
      </c>
      <c r="G19" s="47"/>
      <c r="H19" s="47"/>
      <c r="I19" s="48" t="s">
        <v>49</v>
      </c>
      <c r="J19" s="47"/>
      <c r="K19" s="46"/>
      <c r="L19" s="16"/>
      <c r="M19" s="15"/>
      <c r="N19" s="15"/>
      <c r="O19" s="15"/>
      <c r="P19" s="17"/>
    </row>
    <row r="20" spans="1:16" s="4" customFormat="1" ht="21.95" customHeight="1">
      <c r="A20" s="15"/>
      <c r="B20" s="45" t="s">
        <v>50</v>
      </c>
      <c r="C20" s="47"/>
      <c r="D20" s="47"/>
      <c r="E20" s="47"/>
      <c r="F20" s="48" t="s">
        <v>51</v>
      </c>
      <c r="G20" s="47"/>
      <c r="H20" s="47"/>
      <c r="I20" s="48" t="s">
        <v>52</v>
      </c>
      <c r="J20" s="47"/>
      <c r="K20" s="46"/>
      <c r="L20" s="16"/>
      <c r="M20" s="15"/>
      <c r="N20" s="15"/>
      <c r="O20" s="15"/>
      <c r="P20" s="17"/>
    </row>
    <row r="21" spans="1:16" s="4" customFormat="1" ht="21.95" customHeight="1">
      <c r="A21" s="15"/>
      <c r="B21" s="45" t="s">
        <v>53</v>
      </c>
      <c r="C21" s="47"/>
      <c r="D21" s="47"/>
      <c r="E21" s="47"/>
      <c r="F21" s="48" t="s">
        <v>54</v>
      </c>
      <c r="G21" s="47"/>
      <c r="H21" s="47"/>
      <c r="I21" s="48" t="s">
        <v>55</v>
      </c>
      <c r="J21" s="47"/>
      <c r="K21" s="46"/>
      <c r="L21" s="16"/>
      <c r="M21" s="15"/>
      <c r="N21" s="15"/>
      <c r="O21" s="15"/>
      <c r="P21" s="17"/>
    </row>
    <row r="22" spans="1:16" s="4" customFormat="1" ht="21.95" customHeight="1">
      <c r="A22" s="15"/>
      <c r="B22" s="45" t="s">
        <v>56</v>
      </c>
      <c r="C22" s="47"/>
      <c r="D22" s="47"/>
      <c r="E22" s="47"/>
      <c r="F22" s="48"/>
      <c r="G22" s="47"/>
      <c r="H22" s="47"/>
      <c r="I22" s="48"/>
      <c r="J22" s="47"/>
      <c r="K22" s="46"/>
      <c r="L22" s="16"/>
      <c r="M22" s="15"/>
      <c r="N22" s="15"/>
      <c r="O22" s="15"/>
      <c r="P22" s="17"/>
    </row>
    <row r="23" spans="1:16" s="4" customFormat="1" ht="13.5">
      <c r="A23" s="15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5"/>
      <c r="N23" s="15"/>
      <c r="O23" s="15"/>
      <c r="P23" s="17"/>
    </row>
    <row r="24" spans="1:16" s="5" customFormat="1" ht="27.95" customHeight="1">
      <c r="A24" s="10"/>
      <c r="B24" s="51" t="s">
        <v>57</v>
      </c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10"/>
      <c r="N24" s="10"/>
      <c r="O24" s="10"/>
      <c r="P24" s="11"/>
    </row>
    <row r="25" spans="1:16" s="1" customFormat="1" ht="13.5" customHeight="1">
      <c r="A25" s="12"/>
      <c r="B25" s="29" t="s">
        <v>58</v>
      </c>
      <c r="C25" s="29"/>
      <c r="D25" s="29"/>
      <c r="E25" s="13"/>
      <c r="F25" s="13"/>
      <c r="G25" s="13"/>
      <c r="H25" s="13"/>
      <c r="I25" s="13"/>
      <c r="J25" s="13"/>
      <c r="K25" s="13"/>
      <c r="L25" s="13"/>
      <c r="M25" s="12"/>
      <c r="N25" s="12"/>
      <c r="O25" s="12"/>
      <c r="P25" s="14"/>
    </row>
    <row r="26" spans="1:16" s="4" customFormat="1" ht="13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7"/>
    </row>
    <row r="27" spans="1:16" s="3" customFormat="1" ht="135" customHeight="1">
      <c r="A27" s="50" t="s">
        <v>59</v>
      </c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</row>
  </sheetData>
  <mergeCells count="3">
    <mergeCell ref="A1:P1"/>
    <mergeCell ref="A27:P27"/>
    <mergeCell ref="B24:L24"/>
  </mergeCells>
  <hyperlinks>
    <hyperlink ref="B13" location="ACV!A1" display="ANGIOLOGÍA Y CIRUGÍA VASCULAR" xr:uid="{00000000-0004-0000-0000-000000000000}"/>
    <hyperlink ref="B11" location="ALG!A1" display="ALERGOLOGÍA" xr:uid="{00000000-0004-0000-0000-000001000000}"/>
    <hyperlink ref="B12" location="ANR!A1" display="ANESTESIA Y REANIMACIÓN" xr:uid="{00000000-0004-0000-0000-000002000000}"/>
    <hyperlink ref="B14" location="CAR!A1" display="CARDIOLOGÍA" xr:uid="{00000000-0004-0000-0000-000003000000}"/>
    <hyperlink ref="B15" location="CCA!A1" display="CIRUGÍA CARDÍACA" xr:uid="{00000000-0004-0000-0000-000004000000}"/>
    <hyperlink ref="B16" location="CGD!A1" display="CIRUGÍA GENERAL Y DIGESTIVA" xr:uid="{00000000-0004-0000-0000-000005000000}"/>
    <hyperlink ref="B17" location="CMF!A1" display="CIRUGÍA MAXILOFACIAL" xr:uid="{00000000-0004-0000-0000-000006000000}"/>
    <hyperlink ref="B18" location="CPE!A1" display="CIRUGÍA PEDIÁTRICA" xr:uid="{00000000-0004-0000-0000-000007000000}"/>
    <hyperlink ref="B19" location="CPL!A1" display="CIRUGÍA PLÁSTICA Y REPARADORA" xr:uid="{00000000-0004-0000-0000-000008000000}"/>
    <hyperlink ref="B20" location="CTO!A1" display="CIRUGÍA TORÁCICA" xr:uid="{00000000-0004-0000-0000-000009000000}"/>
    <hyperlink ref="B21" location="DER!A1" display="DERMATOLOGÍA" xr:uid="{00000000-0004-0000-0000-00000A000000}"/>
    <hyperlink ref="F16" location="MPR!A1" display="MEDICINA PREVENTIVA" xr:uid="{00000000-0004-0000-0000-00000F000000}"/>
    <hyperlink ref="F17" location="NEF!A1" display="NEFROLOGÍA" xr:uid="{00000000-0004-0000-0000-000010000000}"/>
    <hyperlink ref="F19" location="NML!A1" display="NEUMOLOGÍA" xr:uid="{00000000-0004-0000-0000-000011000000}"/>
    <hyperlink ref="F20" location="NRC!A1" display="NEUROCIRUGÍA" xr:uid="{00000000-0004-0000-0000-000012000000}"/>
    <hyperlink ref="F21" location="NRL!A1" display="NEUROLOGÍA" xr:uid="{00000000-0004-0000-0000-000013000000}"/>
    <hyperlink ref="F18" location="NFL!A1" display="NEUROFISIOLOGÍA CLÍNICA" xr:uid="{00000000-0004-0000-0000-000015000000}"/>
    <hyperlink ref="I11" location="OBS!A1" display="ODSTETRICIA Y GINECOLOGÍA" xr:uid="{00000000-0004-0000-0000-000016000000}"/>
    <hyperlink ref="I12" location="OFT!A1" display="OFTALMOLOGÍA" xr:uid="{00000000-0004-0000-0000-000017000000}"/>
    <hyperlink ref="I13" location="ONC!A1" display="ONCOLOGÍA MÉDICA" xr:uid="{00000000-0004-0000-0000-000018000000}"/>
    <hyperlink ref="I14" location="ONR!A1" display="ONCOLOGÍA RADIOTERÁPICA" xr:uid="{00000000-0004-0000-0000-000019000000}"/>
    <hyperlink ref="I15" location="ORL!A1" display="OTORRINOLARINGOLOGÍA" xr:uid="{00000000-0004-0000-0000-00001A000000}"/>
    <hyperlink ref="I16" location="PED!A1" display="PEDIATRÍA" xr:uid="{00000000-0004-0000-0000-00001B000000}"/>
    <hyperlink ref="I17" location="PSQ!A1" display="PSIQUIATRÍA" xr:uid="{00000000-0004-0000-0000-00001C000000}"/>
    <hyperlink ref="I18" location="REH!A1" display="REHABILITACIÓN" xr:uid="{00000000-0004-0000-0000-00001D000000}"/>
    <hyperlink ref="I19" location="REU!A1" display="REUMATOLOGÍA" xr:uid="{00000000-0004-0000-0000-00001E000000}"/>
    <hyperlink ref="I20" location="TRA!A1" display="TRAUMATOLOGÍA Y C. ORTOPÉDICA" xr:uid="{00000000-0004-0000-0000-00001F000000}"/>
    <hyperlink ref="I21" location="URO!A1" display="UROLOGÍA" xr:uid="{00000000-0004-0000-0000-000020000000}"/>
    <hyperlink ref="B24" location="Pendientes!A1" display="Primeras Consultas registradas pendiente de cita : distribución por servicio y Hospital" xr:uid="{00000000-0004-0000-0000-000021000000}"/>
    <hyperlink ref="B22" location="DIG!A1" display="DIGESTIVO" xr:uid="{7636691E-AB6C-4D0F-A021-8A5630DEA6F3}"/>
    <hyperlink ref="F11" location="END!A1" display="ENDOCRINOLOGÍA" xr:uid="{3F464E2E-B209-48E1-A0B5-7B2846C4D39B}"/>
    <hyperlink ref="F12" location="GRT!A1" display="GERIATRÍA" xr:uid="{A99DAC24-67AF-4083-BE17-E4D86BB64590}"/>
    <hyperlink ref="F14" location="HEM!A1" display="HEMATOLOGÍA" xr:uid="{3A7AF048-F513-4EAD-ACDC-B05F7F131E1B}"/>
    <hyperlink ref="F15" location="MIR!A1" display="MEDICINA INTERNA" xr:uid="{D41A2D71-2E9E-4FCB-9D9B-6B5B3E77550C}"/>
    <hyperlink ref="F13" location="GIN!A1" display="GINECOLOGÍA" xr:uid="{F97F1655-A5EA-40E3-8F90-FB9882F2D2CE}"/>
  </hyperlinks>
  <pageMargins left="0.25" right="0.25" top="0.75" bottom="0.75" header="0.3" footer="0.3"/>
  <pageSetup paperSize="9" scale="4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9"/>
  <sheetViews>
    <sheetView showGridLines="0" workbookViewId="0">
      <selection sqref="A1:P1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23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150</v>
      </c>
      <c r="C3" s="21">
        <v>836</v>
      </c>
      <c r="D3" s="21"/>
      <c r="E3" s="21"/>
      <c r="F3" s="21">
        <v>279</v>
      </c>
      <c r="G3" s="21">
        <v>1049</v>
      </c>
      <c r="H3" s="21">
        <v>593</v>
      </c>
      <c r="I3" s="21">
        <v>1252</v>
      </c>
      <c r="J3" s="21">
        <v>153</v>
      </c>
      <c r="K3" s="21">
        <v>63</v>
      </c>
      <c r="L3" s="21">
        <v>2260</v>
      </c>
      <c r="M3" s="21"/>
      <c r="N3" s="21"/>
      <c r="O3" s="21">
        <v>387</v>
      </c>
      <c r="P3" s="22">
        <f>SUM(B3:O3)</f>
        <v>7022</v>
      </c>
    </row>
    <row r="4" spans="1:16" s="6" customFormat="1" ht="33.950000000000003" customHeight="1">
      <c r="A4" s="20" t="s">
        <v>18</v>
      </c>
      <c r="B4" s="23">
        <v>110</v>
      </c>
      <c r="C4" s="23">
        <v>659</v>
      </c>
      <c r="D4" s="23"/>
      <c r="E4" s="23"/>
      <c r="F4" s="23">
        <v>237</v>
      </c>
      <c r="G4" s="23">
        <v>882</v>
      </c>
      <c r="H4" s="23">
        <v>350</v>
      </c>
      <c r="I4" s="30">
        <v>822</v>
      </c>
      <c r="J4" s="23">
        <v>136</v>
      </c>
      <c r="K4" s="23">
        <v>49</v>
      </c>
      <c r="L4" s="23">
        <v>2023</v>
      </c>
      <c r="M4" s="23"/>
      <c r="N4" s="23"/>
      <c r="O4" s="23">
        <v>333</v>
      </c>
      <c r="P4" s="22">
        <f>SUM(B4:O4)</f>
        <v>5601</v>
      </c>
    </row>
    <row r="5" spans="1:16" ht="33.950000000000003" customHeight="1">
      <c r="A5" s="20" t="s">
        <v>19</v>
      </c>
      <c r="B5" s="24">
        <f>IFERROR(B4/B3,"")</f>
        <v>0.73333333333333328</v>
      </c>
      <c r="C5" s="24">
        <f t="shared" ref="C5:P5" si="0">IFERROR(C4/C3,"")</f>
        <v>0.78827751196172247</v>
      </c>
      <c r="D5" s="24" t="str">
        <f t="shared" si="0"/>
        <v/>
      </c>
      <c r="E5" s="24" t="str">
        <f t="shared" si="0"/>
        <v/>
      </c>
      <c r="F5" s="24">
        <f t="shared" si="0"/>
        <v>0.84946236559139787</v>
      </c>
      <c r="G5" s="24">
        <f t="shared" si="0"/>
        <v>0.84080076263107717</v>
      </c>
      <c r="H5" s="24">
        <f t="shared" si="0"/>
        <v>0.5902192242833052</v>
      </c>
      <c r="I5" s="24">
        <f t="shared" si="0"/>
        <v>0.6565495207667732</v>
      </c>
      <c r="J5" s="24">
        <f t="shared" si="0"/>
        <v>0.88888888888888884</v>
      </c>
      <c r="K5" s="24">
        <f t="shared" si="0"/>
        <v>0.77777777777777779</v>
      </c>
      <c r="L5" s="24">
        <f t="shared" si="0"/>
        <v>0.89513274336283188</v>
      </c>
      <c r="M5" s="24" t="str">
        <f t="shared" si="0"/>
        <v/>
      </c>
      <c r="N5" s="24" t="str">
        <f t="shared" si="0"/>
        <v/>
      </c>
      <c r="O5" s="24">
        <f t="shared" si="0"/>
        <v>0.86046511627906974</v>
      </c>
      <c r="P5" s="25">
        <f t="shared" si="0"/>
        <v>0.79763600113927657</v>
      </c>
    </row>
    <row r="6" spans="1:16" ht="33.950000000000003" customHeight="1">
      <c r="A6" s="20" t="s">
        <v>20</v>
      </c>
      <c r="B6" s="26">
        <v>27.809090909090902</v>
      </c>
      <c r="C6" s="26">
        <v>29.978755690440099</v>
      </c>
      <c r="D6" s="26"/>
      <c r="E6" s="26"/>
      <c r="F6" s="26">
        <v>128.21518987341801</v>
      </c>
      <c r="G6" s="26">
        <v>64.094104308390001</v>
      </c>
      <c r="H6" s="26">
        <v>57.468571428571401</v>
      </c>
      <c r="I6" s="26">
        <v>57.587591240875902</v>
      </c>
      <c r="J6" s="26">
        <v>14.426470588235301</v>
      </c>
      <c r="K6" s="26">
        <v>31.387755102040799</v>
      </c>
      <c r="L6" s="26">
        <v>51.7202174987642</v>
      </c>
      <c r="M6" s="26"/>
      <c r="N6" s="26"/>
      <c r="O6" s="26">
        <v>59.129129129129097</v>
      </c>
      <c r="P6" s="27">
        <f>IFERROR(SUMPRODUCT(B4:O4,B6:O6)/SUM(B4:O4),"")</f>
        <v>54.45527584359936</v>
      </c>
    </row>
    <row r="7" spans="1:16" ht="13.5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ABE3564F-0398-4F8D-9D46-072445AD3FF6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9"/>
  <sheetViews>
    <sheetView showGridLines="0" workbookViewId="0">
      <selection activeCell="B8" sqref="B8:C9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26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223</v>
      </c>
      <c r="C3" s="21">
        <v>874</v>
      </c>
      <c r="D3" s="21">
        <v>96</v>
      </c>
      <c r="E3" s="21">
        <v>198</v>
      </c>
      <c r="F3" s="21">
        <v>825</v>
      </c>
      <c r="G3" s="21">
        <v>371</v>
      </c>
      <c r="H3" s="21">
        <v>597</v>
      </c>
      <c r="I3" s="21">
        <v>335</v>
      </c>
      <c r="J3" s="21">
        <v>359</v>
      </c>
      <c r="K3" s="21">
        <v>53</v>
      </c>
      <c r="L3" s="21">
        <v>1473</v>
      </c>
      <c r="M3" s="21">
        <v>173</v>
      </c>
      <c r="N3" s="21">
        <v>257</v>
      </c>
      <c r="O3" s="21">
        <v>185</v>
      </c>
      <c r="P3" s="22">
        <f>SUM(B3:O3)</f>
        <v>6019</v>
      </c>
    </row>
    <row r="4" spans="1:16" s="6" customFormat="1" ht="33.950000000000003" customHeight="1">
      <c r="A4" s="20" t="s">
        <v>18</v>
      </c>
      <c r="B4" s="23">
        <v>209</v>
      </c>
      <c r="C4" s="23">
        <v>153</v>
      </c>
      <c r="D4" s="23"/>
      <c r="E4" s="23">
        <v>71</v>
      </c>
      <c r="F4" s="23">
        <v>716</v>
      </c>
      <c r="G4" s="23"/>
      <c r="H4" s="23">
        <v>246</v>
      </c>
      <c r="I4" s="30"/>
      <c r="J4" s="23">
        <v>336</v>
      </c>
      <c r="K4" s="23">
        <v>12</v>
      </c>
      <c r="L4" s="23">
        <v>1358</v>
      </c>
      <c r="M4" s="23">
        <v>11</v>
      </c>
      <c r="N4" s="23">
        <v>138</v>
      </c>
      <c r="O4" s="23">
        <v>169</v>
      </c>
      <c r="P4" s="22">
        <f>SUM(B4:O4)</f>
        <v>3419</v>
      </c>
    </row>
    <row r="5" spans="1:16" ht="33.950000000000003" customHeight="1">
      <c r="A5" s="20" t="s">
        <v>19</v>
      </c>
      <c r="B5" s="24">
        <f>IFERROR(B4/B3,"")</f>
        <v>0.93721973094170408</v>
      </c>
      <c r="C5" s="24">
        <f t="shared" ref="C5:P5" si="0">IFERROR(C4/C3,"")</f>
        <v>0.17505720823798626</v>
      </c>
      <c r="D5" s="24">
        <f t="shared" si="0"/>
        <v>0</v>
      </c>
      <c r="E5" s="24">
        <f t="shared" si="0"/>
        <v>0.35858585858585856</v>
      </c>
      <c r="F5" s="24">
        <f t="shared" si="0"/>
        <v>0.86787878787878792</v>
      </c>
      <c r="G5" s="24">
        <f t="shared" si="0"/>
        <v>0</v>
      </c>
      <c r="H5" s="24">
        <f t="shared" si="0"/>
        <v>0.4120603015075377</v>
      </c>
      <c r="I5" s="24">
        <f t="shared" si="0"/>
        <v>0</v>
      </c>
      <c r="J5" s="24">
        <f t="shared" si="0"/>
        <v>0.93593314763231195</v>
      </c>
      <c r="K5" s="24">
        <f t="shared" si="0"/>
        <v>0.22641509433962265</v>
      </c>
      <c r="L5" s="24">
        <f t="shared" si="0"/>
        <v>0.921928038017651</v>
      </c>
      <c r="M5" s="24">
        <f t="shared" si="0"/>
        <v>6.358381502890173E-2</v>
      </c>
      <c r="N5" s="24">
        <f t="shared" si="0"/>
        <v>0.53696498054474706</v>
      </c>
      <c r="O5" s="24">
        <f t="shared" si="0"/>
        <v>0.91351351351351351</v>
      </c>
      <c r="P5" s="25">
        <f t="shared" si="0"/>
        <v>0.56803455723542118</v>
      </c>
    </row>
    <row r="6" spans="1:16" ht="33.950000000000003" customHeight="1">
      <c r="A6" s="20" t="s">
        <v>20</v>
      </c>
      <c r="B6" s="26">
        <v>8.6937799043062203</v>
      </c>
      <c r="C6" s="26">
        <v>71.869281045751606</v>
      </c>
      <c r="D6" s="26"/>
      <c r="E6" s="26">
        <v>21.2816901408451</v>
      </c>
      <c r="F6" s="26">
        <v>334.21508379888297</v>
      </c>
      <c r="G6" s="26"/>
      <c r="H6" s="26">
        <v>7.9634146341463401</v>
      </c>
      <c r="I6" s="26"/>
      <c r="J6" s="26">
        <v>15.672619047618999</v>
      </c>
      <c r="K6" s="26">
        <v>0.41666666666666702</v>
      </c>
      <c r="L6" s="26">
        <v>46.121502209131101</v>
      </c>
      <c r="M6" s="26">
        <v>8.6363636363636402</v>
      </c>
      <c r="N6" s="26">
        <v>3.2318840579710102</v>
      </c>
      <c r="O6" s="26">
        <v>3.3550295857988202</v>
      </c>
      <c r="P6" s="27">
        <f>IFERROR(SUMPRODUCT(B4:O4,B6:O6)/SUM(B4:O4),"")</f>
        <v>94.937993565370064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E522F368-AF83-4EE5-9783-CE2F2CDDC46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29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1300</v>
      </c>
      <c r="D3" s="21"/>
      <c r="E3" s="21"/>
      <c r="F3" s="21"/>
      <c r="G3" s="21">
        <v>1414</v>
      </c>
      <c r="H3" s="21"/>
      <c r="I3" s="21">
        <v>496</v>
      </c>
      <c r="J3" s="21"/>
      <c r="K3" s="21"/>
      <c r="L3" s="21"/>
      <c r="M3" s="21"/>
      <c r="N3" s="21">
        <v>1796</v>
      </c>
      <c r="O3" s="21"/>
      <c r="P3" s="22">
        <f>SUM(B3:O3)</f>
        <v>5006</v>
      </c>
    </row>
    <row r="4" spans="1:16" s="6" customFormat="1" ht="33.950000000000003" customHeight="1">
      <c r="A4" s="20" t="s">
        <v>18</v>
      </c>
      <c r="B4" s="23"/>
      <c r="C4" s="23">
        <v>1079</v>
      </c>
      <c r="D4" s="23"/>
      <c r="E4" s="23"/>
      <c r="F4" s="23"/>
      <c r="G4" s="23">
        <v>1044</v>
      </c>
      <c r="H4" s="23"/>
      <c r="I4" s="30">
        <v>407</v>
      </c>
      <c r="J4" s="23"/>
      <c r="K4" s="23"/>
      <c r="L4" s="23"/>
      <c r="M4" s="23"/>
      <c r="N4" s="23">
        <v>1615</v>
      </c>
      <c r="O4" s="23"/>
      <c r="P4" s="22">
        <f>SUM(B4:O4)</f>
        <v>4145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0.83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0.73833097595473829</v>
      </c>
      <c r="H5" s="24" t="str">
        <f t="shared" si="0"/>
        <v/>
      </c>
      <c r="I5" s="24">
        <f t="shared" si="0"/>
        <v>0.82056451612903225</v>
      </c>
      <c r="J5" s="24" t="str">
        <f t="shared" si="0"/>
        <v/>
      </c>
      <c r="K5" s="24" t="str">
        <f t="shared" si="0"/>
        <v/>
      </c>
      <c r="L5" s="24" t="str">
        <f t="shared" si="0"/>
        <v/>
      </c>
      <c r="M5" s="24" t="str">
        <f t="shared" si="0"/>
        <v/>
      </c>
      <c r="N5" s="24">
        <f t="shared" si="0"/>
        <v>0.8992204899777283</v>
      </c>
      <c r="O5" s="24" t="str">
        <f t="shared" si="0"/>
        <v/>
      </c>
      <c r="P5" s="25">
        <f t="shared" si="0"/>
        <v>0.82800639232920492</v>
      </c>
    </row>
    <row r="6" spans="1:16" ht="33.950000000000003" customHeight="1">
      <c r="A6" s="20" t="s">
        <v>20</v>
      </c>
      <c r="B6" s="26"/>
      <c r="C6" s="26">
        <v>99.013901760889695</v>
      </c>
      <c r="D6" s="26"/>
      <c r="E6" s="26"/>
      <c r="F6" s="26"/>
      <c r="G6" s="26">
        <v>76.842911877394599</v>
      </c>
      <c r="H6" s="26"/>
      <c r="I6" s="26">
        <v>82.265356265356303</v>
      </c>
      <c r="J6" s="26"/>
      <c r="K6" s="26"/>
      <c r="L6" s="26"/>
      <c r="M6" s="26"/>
      <c r="N6" s="26">
        <v>49.898452012383899</v>
      </c>
      <c r="O6" s="26"/>
      <c r="P6" s="27">
        <f>IFERROR(SUMPRODUCT(B4:O4,B6:O6)/SUM(B4:O4),"")</f>
        <v>72.64849215922797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140A1FC6-BB10-4A79-AABD-5FB1A0D0932D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32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481</v>
      </c>
      <c r="C3" s="21">
        <v>1437</v>
      </c>
      <c r="D3" s="21">
        <v>355</v>
      </c>
      <c r="E3" s="21">
        <v>397</v>
      </c>
      <c r="F3" s="21">
        <v>861</v>
      </c>
      <c r="G3" s="21">
        <v>794</v>
      </c>
      <c r="H3" s="21">
        <v>832</v>
      </c>
      <c r="I3" s="21">
        <v>594</v>
      </c>
      <c r="J3" s="21">
        <v>695</v>
      </c>
      <c r="K3" s="21">
        <v>303</v>
      </c>
      <c r="L3" s="21">
        <v>906</v>
      </c>
      <c r="M3" s="21">
        <v>65</v>
      </c>
      <c r="N3" s="21">
        <v>1035</v>
      </c>
      <c r="O3" s="21">
        <v>129</v>
      </c>
      <c r="P3" s="22">
        <f>SUM(B3:O3)</f>
        <v>8884</v>
      </c>
    </row>
    <row r="4" spans="1:16" s="6" customFormat="1" ht="33.950000000000003" customHeight="1">
      <c r="A4" s="20" t="s">
        <v>18</v>
      </c>
      <c r="B4" s="23">
        <v>388</v>
      </c>
      <c r="C4" s="23">
        <v>1236</v>
      </c>
      <c r="D4" s="23">
        <v>34</v>
      </c>
      <c r="E4" s="23">
        <v>352</v>
      </c>
      <c r="F4" s="23">
        <v>826</v>
      </c>
      <c r="G4" s="23">
        <v>605</v>
      </c>
      <c r="H4" s="23">
        <v>241</v>
      </c>
      <c r="I4" s="30">
        <v>304</v>
      </c>
      <c r="J4" s="23">
        <v>638</v>
      </c>
      <c r="K4" s="23">
        <v>293</v>
      </c>
      <c r="L4" s="23">
        <v>830</v>
      </c>
      <c r="M4" s="23">
        <v>58</v>
      </c>
      <c r="N4" s="23">
        <v>647</v>
      </c>
      <c r="O4" s="23">
        <v>18</v>
      </c>
      <c r="P4" s="22">
        <f>SUM(B4:O4)</f>
        <v>6470</v>
      </c>
    </row>
    <row r="5" spans="1:16" ht="33.950000000000003" customHeight="1">
      <c r="A5" s="20" t="s">
        <v>19</v>
      </c>
      <c r="B5" s="24">
        <f>IFERROR(B4/B3,"")</f>
        <v>0.8066528066528067</v>
      </c>
      <c r="C5" s="24">
        <f t="shared" ref="C5:P5" si="0">IFERROR(C4/C3,"")</f>
        <v>0.86012526096033404</v>
      </c>
      <c r="D5" s="24">
        <f t="shared" si="0"/>
        <v>9.5774647887323941E-2</v>
      </c>
      <c r="E5" s="24">
        <f t="shared" si="0"/>
        <v>0.88664987405541562</v>
      </c>
      <c r="F5" s="24">
        <f t="shared" si="0"/>
        <v>0.95934959349593496</v>
      </c>
      <c r="G5" s="24">
        <f t="shared" si="0"/>
        <v>0.76196473551637278</v>
      </c>
      <c r="H5" s="24">
        <f t="shared" si="0"/>
        <v>0.28966346153846156</v>
      </c>
      <c r="I5" s="24">
        <f t="shared" si="0"/>
        <v>0.51178451178451179</v>
      </c>
      <c r="J5" s="24">
        <f t="shared" si="0"/>
        <v>0.91798561151079139</v>
      </c>
      <c r="K5" s="24">
        <f t="shared" si="0"/>
        <v>0.96699669966996704</v>
      </c>
      <c r="L5" s="24">
        <f t="shared" si="0"/>
        <v>0.91611479028697573</v>
      </c>
      <c r="M5" s="24">
        <f t="shared" si="0"/>
        <v>0.89230769230769236</v>
      </c>
      <c r="N5" s="24">
        <f t="shared" si="0"/>
        <v>0.62512077294685986</v>
      </c>
      <c r="O5" s="24">
        <f t="shared" si="0"/>
        <v>0.13953488372093023</v>
      </c>
      <c r="P5" s="25">
        <f t="shared" si="0"/>
        <v>0.72827555155335433</v>
      </c>
    </row>
    <row r="6" spans="1:16" ht="33.950000000000003" customHeight="1">
      <c r="A6" s="20" t="s">
        <v>20</v>
      </c>
      <c r="B6" s="26">
        <v>55.979381443298998</v>
      </c>
      <c r="C6" s="26">
        <v>86.790453074433699</v>
      </c>
      <c r="D6" s="26">
        <v>90.970588235294102</v>
      </c>
      <c r="E6" s="26">
        <v>115.5</v>
      </c>
      <c r="F6" s="26">
        <v>168.32203389830499</v>
      </c>
      <c r="G6" s="26">
        <v>37.034710743801703</v>
      </c>
      <c r="H6" s="26">
        <v>102.54356846473</v>
      </c>
      <c r="I6" s="26">
        <v>22.151315789473699</v>
      </c>
      <c r="J6" s="26">
        <v>71.561128526645803</v>
      </c>
      <c r="K6" s="26">
        <v>112.98293515358399</v>
      </c>
      <c r="L6" s="26">
        <v>35.446987951807202</v>
      </c>
      <c r="M6" s="26">
        <v>19.327586206896601</v>
      </c>
      <c r="N6" s="26">
        <v>65.670788253477596</v>
      </c>
      <c r="O6" s="26">
        <v>41</v>
      </c>
      <c r="P6" s="27">
        <f>IFERROR(SUMPRODUCT(B4:O4,B6:O6)/SUM(B4:O4),"")</f>
        <v>80.086244204018556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D4E46A7D-88CA-427A-8FF9-FAD649627212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9"/>
  <sheetViews>
    <sheetView showGridLines="0" workbookViewId="0">
      <selection sqref="A1:P1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/>
      <c r="D3" s="21"/>
      <c r="E3" s="21"/>
      <c r="F3" s="21"/>
      <c r="G3" s="21">
        <v>132</v>
      </c>
      <c r="H3" s="21"/>
      <c r="I3" s="21">
        <v>9</v>
      </c>
      <c r="J3" s="21"/>
      <c r="K3" s="21"/>
      <c r="L3" s="21"/>
      <c r="M3" s="21"/>
      <c r="N3" s="21"/>
      <c r="O3" s="21"/>
      <c r="P3" s="22">
        <f>SUM(B3:O3)</f>
        <v>141</v>
      </c>
    </row>
    <row r="4" spans="1:16" s="6" customFormat="1" ht="33.950000000000003" customHeight="1">
      <c r="A4" s="20" t="s">
        <v>18</v>
      </c>
      <c r="B4" s="23"/>
      <c r="C4" s="23"/>
      <c r="D4" s="23"/>
      <c r="E4" s="23"/>
      <c r="F4" s="23"/>
      <c r="G4" s="23">
        <v>2</v>
      </c>
      <c r="H4" s="23"/>
      <c r="I4" s="30"/>
      <c r="J4" s="23"/>
      <c r="K4" s="23"/>
      <c r="L4" s="23"/>
      <c r="M4" s="23"/>
      <c r="N4" s="23"/>
      <c r="O4" s="23"/>
      <c r="P4" s="22">
        <f>SUM(B4:O4)</f>
        <v>2</v>
      </c>
    </row>
    <row r="5" spans="1:16" ht="33.950000000000003" customHeight="1">
      <c r="A5" s="20" t="s">
        <v>19</v>
      </c>
      <c r="B5" s="24" t="str">
        <f>IFERROR(B4/B3,"")</f>
        <v/>
      </c>
      <c r="C5" s="24" t="str">
        <f t="shared" ref="C5:P5" si="0">IFERROR(C4/C3,"")</f>
        <v/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1.5151515151515152E-2</v>
      </c>
      <c r="H5" s="24" t="str">
        <f t="shared" si="0"/>
        <v/>
      </c>
      <c r="I5" s="24">
        <f t="shared" si="0"/>
        <v>0</v>
      </c>
      <c r="J5" s="24" t="str">
        <f t="shared" si="0"/>
        <v/>
      </c>
      <c r="K5" s="24" t="str">
        <f t="shared" si="0"/>
        <v/>
      </c>
      <c r="L5" s="24" t="str">
        <f t="shared" si="0"/>
        <v/>
      </c>
      <c r="M5" s="24" t="str">
        <f t="shared" si="0"/>
        <v/>
      </c>
      <c r="N5" s="24" t="str">
        <f t="shared" si="0"/>
        <v/>
      </c>
      <c r="O5" s="24" t="str">
        <f t="shared" si="0"/>
        <v/>
      </c>
      <c r="P5" s="25">
        <f t="shared" si="0"/>
        <v>1.4184397163120567E-2</v>
      </c>
    </row>
    <row r="6" spans="1:16" ht="33.950000000000003" customHeight="1">
      <c r="A6" s="20" t="s">
        <v>20</v>
      </c>
      <c r="B6" s="26"/>
      <c r="C6" s="26"/>
      <c r="D6" s="26"/>
      <c r="E6" s="26"/>
      <c r="F6" s="26"/>
      <c r="G6" s="26">
        <v>214</v>
      </c>
      <c r="H6" s="26"/>
      <c r="I6" s="26"/>
      <c r="J6" s="26"/>
      <c r="K6" s="26"/>
      <c r="L6" s="26"/>
      <c r="M6" s="26"/>
      <c r="N6" s="26"/>
      <c r="O6" s="26"/>
      <c r="P6" s="27">
        <f>IFERROR(SUMPRODUCT(B4:O4,B6:O6)/SUM(B4:O4),"")</f>
        <v>214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9C130E99-49CB-4C50-8A7F-8689D8F7E350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38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336</v>
      </c>
      <c r="C3" s="21">
        <v>2138</v>
      </c>
      <c r="D3" s="21">
        <v>308</v>
      </c>
      <c r="E3" s="21">
        <v>238</v>
      </c>
      <c r="F3" s="21">
        <v>636</v>
      </c>
      <c r="G3" s="21">
        <v>1344</v>
      </c>
      <c r="H3" s="21">
        <v>946</v>
      </c>
      <c r="I3" s="21">
        <v>1497</v>
      </c>
      <c r="J3" s="21">
        <v>283</v>
      </c>
      <c r="K3" s="21">
        <v>764</v>
      </c>
      <c r="L3" s="21">
        <v>984</v>
      </c>
      <c r="M3" s="21">
        <v>183</v>
      </c>
      <c r="N3" s="21">
        <v>928</v>
      </c>
      <c r="O3" s="21">
        <v>185</v>
      </c>
      <c r="P3" s="22">
        <f>SUM(B3:O3)</f>
        <v>10770</v>
      </c>
    </row>
    <row r="4" spans="1:16" s="6" customFormat="1" ht="33.950000000000003" customHeight="1">
      <c r="A4" s="20" t="s">
        <v>18</v>
      </c>
      <c r="B4" s="23">
        <v>306</v>
      </c>
      <c r="C4" s="23">
        <v>1906</v>
      </c>
      <c r="D4" s="23">
        <v>235</v>
      </c>
      <c r="E4" s="23">
        <v>197</v>
      </c>
      <c r="F4" s="23">
        <v>592</v>
      </c>
      <c r="G4" s="23">
        <v>916</v>
      </c>
      <c r="H4" s="23">
        <v>744</v>
      </c>
      <c r="I4" s="30">
        <v>1329</v>
      </c>
      <c r="J4" s="23">
        <v>262</v>
      </c>
      <c r="K4" s="23">
        <v>749</v>
      </c>
      <c r="L4" s="23">
        <v>932</v>
      </c>
      <c r="M4" s="23">
        <v>167</v>
      </c>
      <c r="N4" s="23">
        <v>780</v>
      </c>
      <c r="O4" s="23">
        <v>152</v>
      </c>
      <c r="P4" s="22">
        <f>SUM(B4:O4)</f>
        <v>9267</v>
      </c>
    </row>
    <row r="5" spans="1:16" ht="33.950000000000003" customHeight="1">
      <c r="A5" s="20" t="s">
        <v>19</v>
      </c>
      <c r="B5" s="24">
        <f>IFERROR(B4/B3,"")</f>
        <v>0.9107142857142857</v>
      </c>
      <c r="C5" s="24">
        <f t="shared" ref="C5:P5" si="0">IFERROR(C4/C3,"")</f>
        <v>0.89148737137511691</v>
      </c>
      <c r="D5" s="24">
        <f t="shared" si="0"/>
        <v>0.76298701298701299</v>
      </c>
      <c r="E5" s="24">
        <f t="shared" si="0"/>
        <v>0.82773109243697474</v>
      </c>
      <c r="F5" s="24">
        <f t="shared" si="0"/>
        <v>0.9308176100628931</v>
      </c>
      <c r="G5" s="24">
        <f t="shared" si="0"/>
        <v>0.68154761904761907</v>
      </c>
      <c r="H5" s="24">
        <f t="shared" si="0"/>
        <v>0.78646934460887952</v>
      </c>
      <c r="I5" s="24">
        <f t="shared" si="0"/>
        <v>0.88777555110220441</v>
      </c>
      <c r="J5" s="24">
        <f t="shared" si="0"/>
        <v>0.9257950530035336</v>
      </c>
      <c r="K5" s="24">
        <f t="shared" si="0"/>
        <v>0.98036649214659688</v>
      </c>
      <c r="L5" s="24">
        <f t="shared" si="0"/>
        <v>0.94715447154471544</v>
      </c>
      <c r="M5" s="24">
        <f t="shared" si="0"/>
        <v>0.91256830601092898</v>
      </c>
      <c r="N5" s="24">
        <f t="shared" si="0"/>
        <v>0.84051724137931039</v>
      </c>
      <c r="O5" s="24">
        <f t="shared" si="0"/>
        <v>0.82162162162162167</v>
      </c>
      <c r="P5" s="25">
        <f t="shared" si="0"/>
        <v>0.86044568245125352</v>
      </c>
    </row>
    <row r="6" spans="1:16" ht="33.950000000000003" customHeight="1">
      <c r="A6" s="20" t="s">
        <v>20</v>
      </c>
      <c r="B6" s="26">
        <v>30.633986928104601</v>
      </c>
      <c r="C6" s="26">
        <v>100.41500524659</v>
      </c>
      <c r="D6" s="26">
        <v>41.680851063829799</v>
      </c>
      <c r="E6" s="26">
        <v>37.258883248731003</v>
      </c>
      <c r="F6" s="26">
        <v>51.211148648648603</v>
      </c>
      <c r="G6" s="26">
        <v>59.126637554585201</v>
      </c>
      <c r="H6" s="26">
        <v>33.927419354838698</v>
      </c>
      <c r="I6" s="26">
        <v>129.75470278404799</v>
      </c>
      <c r="J6" s="26">
        <v>12.946564885496199</v>
      </c>
      <c r="K6" s="26">
        <v>103.02136181575401</v>
      </c>
      <c r="L6" s="26">
        <v>38.8894849785408</v>
      </c>
      <c r="M6" s="26">
        <v>89.742514970059901</v>
      </c>
      <c r="N6" s="26">
        <v>41.497435897435899</v>
      </c>
      <c r="O6" s="26">
        <v>68.263157894736807</v>
      </c>
      <c r="P6" s="27">
        <f>IFERROR(SUMPRODUCT(B4:O4,B6:O6)/SUM(B4:O4),"")</f>
        <v>72.795295133268596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DABC8296-6F5D-4388-A807-9B5973C2292E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/>
      <c r="D3" s="21"/>
      <c r="E3" s="21"/>
      <c r="F3" s="21"/>
      <c r="G3" s="21">
        <v>1384</v>
      </c>
      <c r="H3" s="21"/>
      <c r="I3" s="21">
        <v>164</v>
      </c>
      <c r="J3" s="21"/>
      <c r="K3" s="21"/>
      <c r="L3" s="21">
        <v>658</v>
      </c>
      <c r="M3" s="21"/>
      <c r="N3" s="21"/>
      <c r="O3" s="21"/>
      <c r="P3" s="22">
        <f>SUM(B3:O3)</f>
        <v>2206</v>
      </c>
    </row>
    <row r="4" spans="1:16" s="6" customFormat="1" ht="33.950000000000003" customHeight="1">
      <c r="A4" s="20" t="s">
        <v>18</v>
      </c>
      <c r="B4" s="23"/>
      <c r="C4" s="23"/>
      <c r="D4" s="23"/>
      <c r="E4" s="23"/>
      <c r="F4" s="23"/>
      <c r="G4" s="23">
        <v>1146</v>
      </c>
      <c r="H4" s="23"/>
      <c r="I4" s="30">
        <v>107</v>
      </c>
      <c r="J4" s="23"/>
      <c r="K4" s="23"/>
      <c r="L4" s="23">
        <v>592</v>
      </c>
      <c r="M4" s="23"/>
      <c r="N4" s="23"/>
      <c r="O4" s="23"/>
      <c r="P4" s="22">
        <f>SUM(B4:O4)</f>
        <v>1845</v>
      </c>
    </row>
    <row r="5" spans="1:16" ht="33.950000000000003" customHeight="1">
      <c r="A5" s="20" t="s">
        <v>19</v>
      </c>
      <c r="B5" s="24" t="str">
        <f>IFERROR(B4/B3,"")</f>
        <v/>
      </c>
      <c r="C5" s="24" t="str">
        <f t="shared" ref="C5:P5" si="0">IFERROR(C4/C3,"")</f>
        <v/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0.8280346820809249</v>
      </c>
      <c r="H5" s="24" t="str">
        <f t="shared" si="0"/>
        <v/>
      </c>
      <c r="I5" s="24">
        <f t="shared" si="0"/>
        <v>0.65243902439024393</v>
      </c>
      <c r="J5" s="24" t="str">
        <f t="shared" si="0"/>
        <v/>
      </c>
      <c r="K5" s="24" t="str">
        <f t="shared" si="0"/>
        <v/>
      </c>
      <c r="L5" s="24">
        <f t="shared" si="0"/>
        <v>0.89969604863221886</v>
      </c>
      <c r="M5" s="24" t="str">
        <f t="shared" si="0"/>
        <v/>
      </c>
      <c r="N5" s="24" t="str">
        <f t="shared" si="0"/>
        <v/>
      </c>
      <c r="O5" s="24" t="str">
        <f t="shared" si="0"/>
        <v/>
      </c>
      <c r="P5" s="25">
        <f t="shared" si="0"/>
        <v>0.83635539437896644</v>
      </c>
    </row>
    <row r="6" spans="1:16" ht="33.950000000000003" customHeight="1">
      <c r="A6" s="20" t="s">
        <v>20</v>
      </c>
      <c r="B6" s="26"/>
      <c r="C6" s="26"/>
      <c r="D6" s="26"/>
      <c r="E6" s="26"/>
      <c r="F6" s="26"/>
      <c r="G6" s="26">
        <v>127.135253054101</v>
      </c>
      <c r="H6" s="26"/>
      <c r="I6" s="26">
        <v>181.971962616822</v>
      </c>
      <c r="J6" s="26"/>
      <c r="K6" s="26"/>
      <c r="L6" s="26">
        <v>40.9341216216216</v>
      </c>
      <c r="M6" s="26"/>
      <c r="N6" s="26"/>
      <c r="O6" s="26"/>
      <c r="P6" s="27">
        <f>IFERROR(SUMPRODUCT(B4:O4,B6:O6)/SUM(B4:O4),"")</f>
        <v>102.65636856368545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3D71C3A3-9934-40B7-A5F1-3309655A9D4D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62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36</v>
      </c>
      <c r="D3" s="21"/>
      <c r="E3" s="21"/>
      <c r="F3" s="21"/>
      <c r="G3" s="21">
        <v>126</v>
      </c>
      <c r="H3" s="21"/>
      <c r="I3" s="21">
        <v>26</v>
      </c>
      <c r="J3" s="21"/>
      <c r="K3" s="21"/>
      <c r="L3" s="21"/>
      <c r="M3" s="21"/>
      <c r="N3" s="21">
        <v>126</v>
      </c>
      <c r="O3" s="21"/>
      <c r="P3" s="22">
        <f>SUM(B3:O3)</f>
        <v>314</v>
      </c>
    </row>
    <row r="4" spans="1:16" s="6" customFormat="1" ht="33.950000000000003" customHeight="1">
      <c r="A4" s="20" t="s">
        <v>18</v>
      </c>
      <c r="B4" s="23"/>
      <c r="C4" s="23">
        <v>24</v>
      </c>
      <c r="D4" s="23"/>
      <c r="E4" s="23"/>
      <c r="F4" s="23"/>
      <c r="G4" s="23">
        <v>83</v>
      </c>
      <c r="H4" s="23"/>
      <c r="I4" s="30">
        <v>2</v>
      </c>
      <c r="J4" s="23"/>
      <c r="K4" s="23"/>
      <c r="L4" s="23"/>
      <c r="M4" s="23"/>
      <c r="N4" s="23">
        <v>80</v>
      </c>
      <c r="O4" s="23"/>
      <c r="P4" s="22">
        <f>SUM(B4:O4)</f>
        <v>189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0.66666666666666663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0.65873015873015872</v>
      </c>
      <c r="H5" s="24" t="str">
        <f t="shared" si="0"/>
        <v/>
      </c>
      <c r="I5" s="24">
        <f t="shared" si="0"/>
        <v>7.6923076923076927E-2</v>
      </c>
      <c r="J5" s="24" t="str">
        <f t="shared" si="0"/>
        <v/>
      </c>
      <c r="K5" s="24" t="str">
        <f t="shared" si="0"/>
        <v/>
      </c>
      <c r="L5" s="24" t="str">
        <f t="shared" si="0"/>
        <v/>
      </c>
      <c r="M5" s="24" t="str">
        <f t="shared" si="0"/>
        <v/>
      </c>
      <c r="N5" s="24">
        <f t="shared" si="0"/>
        <v>0.63492063492063489</v>
      </c>
      <c r="O5" s="24" t="str">
        <f t="shared" si="0"/>
        <v/>
      </c>
      <c r="P5" s="25">
        <f t="shared" si="0"/>
        <v>0.60191082802547768</v>
      </c>
    </row>
    <row r="6" spans="1:16" ht="33.950000000000003" customHeight="1">
      <c r="A6" s="20" t="s">
        <v>20</v>
      </c>
      <c r="B6" s="26"/>
      <c r="C6" s="26">
        <v>5.4583333333333304</v>
      </c>
      <c r="D6" s="26"/>
      <c r="E6" s="26"/>
      <c r="F6" s="26"/>
      <c r="G6" s="26">
        <v>25.7590361445783</v>
      </c>
      <c r="H6" s="26"/>
      <c r="I6" s="26">
        <v>0.5</v>
      </c>
      <c r="J6" s="26"/>
      <c r="K6" s="26"/>
      <c r="L6" s="26"/>
      <c r="M6" s="26"/>
      <c r="N6" s="26">
        <v>13.5875</v>
      </c>
      <c r="O6" s="26"/>
      <c r="P6" s="27">
        <f>IFERROR(SUMPRODUCT(B4:O4,B6:O6)/SUM(B4:O4),"")</f>
        <v>17.761904761904756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61C35BFF-0380-4474-B60B-B2D7218C4FFC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63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2121</v>
      </c>
      <c r="D3" s="21"/>
      <c r="E3" s="21"/>
      <c r="F3" s="21"/>
      <c r="G3" s="21">
        <v>50</v>
      </c>
      <c r="H3" s="21"/>
      <c r="I3" s="21">
        <v>221</v>
      </c>
      <c r="J3" s="21"/>
      <c r="K3" s="21"/>
      <c r="L3" s="21">
        <v>66</v>
      </c>
      <c r="M3" s="21"/>
      <c r="N3" s="21"/>
      <c r="O3" s="21"/>
      <c r="P3" s="22">
        <f>SUM(B3:O3)</f>
        <v>2458</v>
      </c>
    </row>
    <row r="4" spans="1:16" s="6" customFormat="1" ht="33.950000000000003" customHeight="1">
      <c r="A4" s="20" t="s">
        <v>18</v>
      </c>
      <c r="B4" s="23"/>
      <c r="C4" s="23">
        <v>1401</v>
      </c>
      <c r="D4" s="23"/>
      <c r="E4" s="23"/>
      <c r="F4" s="23"/>
      <c r="G4" s="23">
        <v>13</v>
      </c>
      <c r="H4" s="23"/>
      <c r="I4" s="30">
        <v>174</v>
      </c>
      <c r="J4" s="23"/>
      <c r="K4" s="23"/>
      <c r="L4" s="23">
        <v>62</v>
      </c>
      <c r="M4" s="23"/>
      <c r="N4" s="23"/>
      <c r="O4" s="23"/>
      <c r="P4" s="22">
        <f>SUM(B4:O4)</f>
        <v>1650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0.66053748231966058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0.26</v>
      </c>
      <c r="H5" s="24" t="str">
        <f t="shared" si="0"/>
        <v/>
      </c>
      <c r="I5" s="24">
        <f t="shared" si="0"/>
        <v>0.78733031674208143</v>
      </c>
      <c r="J5" s="24" t="str">
        <f t="shared" si="0"/>
        <v/>
      </c>
      <c r="K5" s="24" t="str">
        <f t="shared" si="0"/>
        <v/>
      </c>
      <c r="L5" s="24">
        <f t="shared" si="0"/>
        <v>0.93939393939393945</v>
      </c>
      <c r="M5" s="24" t="str">
        <f t="shared" si="0"/>
        <v/>
      </c>
      <c r="N5" s="24" t="str">
        <f t="shared" si="0"/>
        <v/>
      </c>
      <c r="O5" s="24" t="str">
        <f t="shared" si="0"/>
        <v/>
      </c>
      <c r="P5" s="25">
        <f t="shared" si="0"/>
        <v>0.67127746135069166</v>
      </c>
    </row>
    <row r="6" spans="1:16" ht="33.950000000000003" customHeight="1">
      <c r="A6" s="20" t="s">
        <v>20</v>
      </c>
      <c r="B6" s="26"/>
      <c r="C6" s="26">
        <v>163.55246252676699</v>
      </c>
      <c r="D6" s="26"/>
      <c r="E6" s="26"/>
      <c r="F6" s="26"/>
      <c r="G6" s="26">
        <v>6.8461538461538503</v>
      </c>
      <c r="H6" s="26"/>
      <c r="I6" s="26">
        <v>54.8965517241379</v>
      </c>
      <c r="J6" s="26"/>
      <c r="K6" s="26"/>
      <c r="L6" s="26">
        <v>20.693548387096801</v>
      </c>
      <c r="M6" s="26"/>
      <c r="N6" s="26"/>
      <c r="O6" s="26"/>
      <c r="P6" s="27">
        <f>IFERROR(SUMPRODUCT(B4:O4,B6:O6)/SUM(B4:O4),"")</f>
        <v>145.4915151515155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74E747D2-D926-4006-A06B-49E4F58EF2B4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9"/>
  <sheetViews>
    <sheetView showGridLines="0" workbookViewId="0">
      <selection activeCell="B8" sqref="B8:C9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50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>
        <v>35</v>
      </c>
      <c r="O3" s="21"/>
      <c r="P3" s="22">
        <f>SUM(B3:O3)</f>
        <v>35</v>
      </c>
    </row>
    <row r="4" spans="1:16" s="6" customFormat="1" ht="33.950000000000003" customHeight="1">
      <c r="A4" s="20" t="s">
        <v>18</v>
      </c>
      <c r="B4" s="23"/>
      <c r="C4" s="23"/>
      <c r="D4" s="23"/>
      <c r="E4" s="23"/>
      <c r="F4" s="23"/>
      <c r="G4" s="23"/>
      <c r="H4" s="23"/>
      <c r="I4" s="30"/>
      <c r="J4" s="23"/>
      <c r="K4" s="23"/>
      <c r="L4" s="23"/>
      <c r="M4" s="23"/>
      <c r="N4" s="23">
        <v>26</v>
      </c>
      <c r="O4" s="23"/>
      <c r="P4" s="22">
        <f>SUM(B4:O4)</f>
        <v>26</v>
      </c>
    </row>
    <row r="5" spans="1:16" ht="33.950000000000003" customHeight="1">
      <c r="A5" s="20" t="s">
        <v>19</v>
      </c>
      <c r="B5" s="24" t="str">
        <f>IFERROR(B4/B3,"")</f>
        <v/>
      </c>
      <c r="C5" s="24" t="str">
        <f t="shared" ref="C5:P5" si="0">IFERROR(C4/C3,"")</f>
        <v/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 t="str">
        <f t="shared" si="0"/>
        <v/>
      </c>
      <c r="H5" s="24" t="str">
        <f t="shared" si="0"/>
        <v/>
      </c>
      <c r="I5" s="24" t="str">
        <f t="shared" si="0"/>
        <v/>
      </c>
      <c r="J5" s="24" t="str">
        <f t="shared" si="0"/>
        <v/>
      </c>
      <c r="K5" s="24" t="str">
        <f t="shared" si="0"/>
        <v/>
      </c>
      <c r="L5" s="24" t="str">
        <f t="shared" si="0"/>
        <v/>
      </c>
      <c r="M5" s="24" t="str">
        <f t="shared" si="0"/>
        <v/>
      </c>
      <c r="N5" s="24">
        <f t="shared" si="0"/>
        <v>0.74285714285714288</v>
      </c>
      <c r="O5" s="24" t="str">
        <f t="shared" si="0"/>
        <v/>
      </c>
      <c r="P5" s="25">
        <f t="shared" si="0"/>
        <v>0.74285714285714288</v>
      </c>
    </row>
    <row r="6" spans="1:16" ht="33.950000000000003" customHeight="1">
      <c r="A6" s="20" t="s">
        <v>20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>
        <v>6.7307692307692299</v>
      </c>
      <c r="O6" s="26"/>
      <c r="P6" s="27">
        <f>IFERROR(SUMPRODUCT(B4:O4,B6:O6)/SUM(B4:O4),"")</f>
        <v>6.7307692307692299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F59C7B80-0A89-45C4-8490-F36BE699875E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53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923</v>
      </c>
      <c r="C3" s="21">
        <v>1992</v>
      </c>
      <c r="D3" s="21"/>
      <c r="E3" s="21">
        <v>362</v>
      </c>
      <c r="F3" s="21">
        <v>98</v>
      </c>
      <c r="G3" s="21">
        <v>692</v>
      </c>
      <c r="H3" s="21">
        <v>105</v>
      </c>
      <c r="I3" s="21">
        <v>1518</v>
      </c>
      <c r="J3" s="21">
        <v>599</v>
      </c>
      <c r="K3" s="21">
        <v>678</v>
      </c>
      <c r="L3" s="21">
        <v>2021</v>
      </c>
      <c r="M3" s="21"/>
      <c r="N3" s="21">
        <v>1408</v>
      </c>
      <c r="O3" s="21">
        <v>630</v>
      </c>
      <c r="P3" s="22">
        <f>SUM(B3:O3)</f>
        <v>11026</v>
      </c>
    </row>
    <row r="4" spans="1:16" s="6" customFormat="1" ht="33.950000000000003" customHeight="1">
      <c r="A4" s="20" t="s">
        <v>18</v>
      </c>
      <c r="B4" s="23">
        <v>529</v>
      </c>
      <c r="C4" s="23">
        <v>655</v>
      </c>
      <c r="D4" s="23"/>
      <c r="E4" s="23">
        <v>316</v>
      </c>
      <c r="F4" s="23">
        <v>87</v>
      </c>
      <c r="G4" s="23">
        <v>380</v>
      </c>
      <c r="H4" s="23">
        <v>46</v>
      </c>
      <c r="I4" s="30">
        <v>1260</v>
      </c>
      <c r="J4" s="23">
        <v>576</v>
      </c>
      <c r="K4" s="23">
        <v>651</v>
      </c>
      <c r="L4" s="23">
        <v>1899</v>
      </c>
      <c r="M4" s="23"/>
      <c r="N4" s="23">
        <v>1293</v>
      </c>
      <c r="O4" s="23">
        <v>609</v>
      </c>
      <c r="P4" s="22">
        <f>SUM(B4:O4)</f>
        <v>8301</v>
      </c>
    </row>
    <row r="5" spans="1:16" ht="33.950000000000003" customHeight="1">
      <c r="A5" s="20" t="s">
        <v>19</v>
      </c>
      <c r="B5" s="24">
        <f>IFERROR(B4/B3,"")</f>
        <v>0.5731310942578548</v>
      </c>
      <c r="C5" s="24">
        <f t="shared" ref="C5:P5" si="0">IFERROR(C4/C3,"")</f>
        <v>0.32881526104417669</v>
      </c>
      <c r="D5" s="24" t="str">
        <f t="shared" si="0"/>
        <v/>
      </c>
      <c r="E5" s="24">
        <f t="shared" si="0"/>
        <v>0.8729281767955801</v>
      </c>
      <c r="F5" s="24">
        <f t="shared" si="0"/>
        <v>0.88775510204081631</v>
      </c>
      <c r="G5" s="24">
        <f t="shared" si="0"/>
        <v>0.54913294797687862</v>
      </c>
      <c r="H5" s="24">
        <f t="shared" si="0"/>
        <v>0.43809523809523809</v>
      </c>
      <c r="I5" s="24">
        <f t="shared" si="0"/>
        <v>0.83003952569169959</v>
      </c>
      <c r="J5" s="24">
        <f t="shared" si="0"/>
        <v>0.96160267111853093</v>
      </c>
      <c r="K5" s="24">
        <f t="shared" si="0"/>
        <v>0.96017699115044253</v>
      </c>
      <c r="L5" s="24">
        <f t="shared" si="0"/>
        <v>0.93963384463137056</v>
      </c>
      <c r="M5" s="24" t="str">
        <f t="shared" si="0"/>
        <v/>
      </c>
      <c r="N5" s="24">
        <f t="shared" si="0"/>
        <v>0.91832386363636365</v>
      </c>
      <c r="O5" s="24">
        <f t="shared" si="0"/>
        <v>0.96666666666666667</v>
      </c>
      <c r="P5" s="25">
        <f t="shared" si="0"/>
        <v>0.75285688372936699</v>
      </c>
    </row>
    <row r="6" spans="1:16" ht="33.950000000000003" customHeight="1">
      <c r="A6" s="20" t="s">
        <v>20</v>
      </c>
      <c r="B6" s="26">
        <v>65.650283553875198</v>
      </c>
      <c r="C6" s="26">
        <v>184.227480916031</v>
      </c>
      <c r="D6" s="26"/>
      <c r="E6" s="26">
        <v>73.667721518987307</v>
      </c>
      <c r="F6" s="26">
        <v>47.068965517241402</v>
      </c>
      <c r="G6" s="26">
        <v>20.136842105263199</v>
      </c>
      <c r="H6" s="26">
        <v>7.3260869565217401</v>
      </c>
      <c r="I6" s="26">
        <v>64.469841269841297</v>
      </c>
      <c r="J6" s="26">
        <v>50.2065972222222</v>
      </c>
      <c r="K6" s="26">
        <v>83.050691244239601</v>
      </c>
      <c r="L6" s="26">
        <v>71.163243812532897</v>
      </c>
      <c r="M6" s="26"/>
      <c r="N6" s="26">
        <v>77.192575406032503</v>
      </c>
      <c r="O6" s="26">
        <v>36.146141215106702</v>
      </c>
      <c r="P6" s="27">
        <f>IFERROR(SUMPRODUCT(B4:O4,B6:O6)/SUM(B4:O4),"")</f>
        <v>73.718829056740191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CB7BCA10-1B2A-466F-89F6-04146C856B44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56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176</v>
      </c>
      <c r="C3" s="21">
        <v>3163</v>
      </c>
      <c r="D3" s="21">
        <v>89</v>
      </c>
      <c r="E3" s="21">
        <v>140</v>
      </c>
      <c r="F3" s="21">
        <v>483</v>
      </c>
      <c r="G3" s="21">
        <v>1097</v>
      </c>
      <c r="H3" s="21">
        <v>710</v>
      </c>
      <c r="I3" s="21">
        <v>331</v>
      </c>
      <c r="J3" s="21">
        <v>88</v>
      </c>
      <c r="K3" s="21">
        <v>249</v>
      </c>
      <c r="L3" s="21">
        <v>582</v>
      </c>
      <c r="M3" s="21">
        <v>137</v>
      </c>
      <c r="N3" s="21">
        <v>243</v>
      </c>
      <c r="O3" s="21">
        <v>42</v>
      </c>
      <c r="P3" s="22">
        <f>SUM(B3:O3)</f>
        <v>7530</v>
      </c>
    </row>
    <row r="4" spans="1:16" s="6" customFormat="1" ht="33.950000000000003" customHeight="1">
      <c r="A4" s="20" t="s">
        <v>18</v>
      </c>
      <c r="B4" s="23">
        <v>63</v>
      </c>
      <c r="C4" s="23">
        <v>2778</v>
      </c>
      <c r="D4" s="23">
        <v>34</v>
      </c>
      <c r="E4" s="23">
        <v>110</v>
      </c>
      <c r="F4" s="23">
        <v>363</v>
      </c>
      <c r="G4" s="23">
        <v>648</v>
      </c>
      <c r="H4" s="23">
        <v>615</v>
      </c>
      <c r="I4" s="30">
        <v>277</v>
      </c>
      <c r="J4" s="23">
        <v>82</v>
      </c>
      <c r="K4" s="23">
        <v>247</v>
      </c>
      <c r="L4" s="23">
        <v>538</v>
      </c>
      <c r="M4" s="23">
        <v>114</v>
      </c>
      <c r="N4" s="23">
        <v>219</v>
      </c>
      <c r="O4" s="23">
        <v>32</v>
      </c>
      <c r="P4" s="22">
        <f>SUM(B4:O4)</f>
        <v>6120</v>
      </c>
    </row>
    <row r="5" spans="1:16" ht="33.950000000000003" customHeight="1">
      <c r="A5" s="20" t="s">
        <v>19</v>
      </c>
      <c r="B5" s="24">
        <f>IFERROR(B4/B3,"")</f>
        <v>0.35795454545454547</v>
      </c>
      <c r="C5" s="24">
        <f t="shared" ref="C5:P5" si="0">IFERROR(C4/C3,"")</f>
        <v>0.87828011381599747</v>
      </c>
      <c r="D5" s="24">
        <f t="shared" si="0"/>
        <v>0.38202247191011235</v>
      </c>
      <c r="E5" s="24">
        <f t="shared" si="0"/>
        <v>0.7857142857142857</v>
      </c>
      <c r="F5" s="24">
        <f t="shared" si="0"/>
        <v>0.75155279503105588</v>
      </c>
      <c r="G5" s="24">
        <f t="shared" si="0"/>
        <v>0.59070191431175934</v>
      </c>
      <c r="H5" s="24">
        <f t="shared" si="0"/>
        <v>0.86619718309859151</v>
      </c>
      <c r="I5" s="24">
        <f t="shared" si="0"/>
        <v>0.8368580060422961</v>
      </c>
      <c r="J5" s="24">
        <f t="shared" si="0"/>
        <v>0.93181818181818177</v>
      </c>
      <c r="K5" s="24">
        <f t="shared" si="0"/>
        <v>0.99196787148594379</v>
      </c>
      <c r="L5" s="24">
        <f t="shared" si="0"/>
        <v>0.92439862542955331</v>
      </c>
      <c r="M5" s="24">
        <f t="shared" si="0"/>
        <v>0.83211678832116787</v>
      </c>
      <c r="N5" s="24">
        <f t="shared" si="0"/>
        <v>0.90123456790123457</v>
      </c>
      <c r="O5" s="24">
        <f t="shared" si="0"/>
        <v>0.76190476190476186</v>
      </c>
      <c r="P5" s="25">
        <f t="shared" si="0"/>
        <v>0.8127490039840638</v>
      </c>
    </row>
    <row r="6" spans="1:16" ht="33.950000000000003" customHeight="1">
      <c r="A6" s="20" t="s">
        <v>20</v>
      </c>
      <c r="B6" s="26">
        <v>31.984126984126998</v>
      </c>
      <c r="C6" s="26">
        <v>202.19870410367199</v>
      </c>
      <c r="D6" s="26">
        <v>110.64705882352899</v>
      </c>
      <c r="E6" s="26">
        <v>19.927272727272701</v>
      </c>
      <c r="F6" s="26">
        <v>149.278236914601</v>
      </c>
      <c r="G6" s="26">
        <v>29.787037037036999</v>
      </c>
      <c r="H6" s="26">
        <v>38.595121951219497</v>
      </c>
      <c r="I6" s="26">
        <v>58.003610108303199</v>
      </c>
      <c r="J6" s="26">
        <v>7.1829268292682897</v>
      </c>
      <c r="K6" s="26">
        <v>68.672064777327904</v>
      </c>
      <c r="L6" s="26">
        <v>21.719330855018601</v>
      </c>
      <c r="M6" s="26">
        <v>22.8684210526316</v>
      </c>
      <c r="N6" s="26">
        <v>45.5205479452055</v>
      </c>
      <c r="O6" s="26">
        <v>41.0625</v>
      </c>
      <c r="P6" s="27">
        <f>IFERROR(SUMPRODUCT(B4:O4,B6:O6)/SUM(B4:O4),"")</f>
        <v>118.64313725490211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845C3D9D-49A5-415A-83C1-9E54D23CBB75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9"/>
  <sheetViews>
    <sheetView showGridLines="0" workbookViewId="0">
      <selection activeCell="B8" sqref="B8:C9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24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111</v>
      </c>
      <c r="C3" s="21">
        <v>2655</v>
      </c>
      <c r="D3" s="21"/>
      <c r="E3" s="21"/>
      <c r="F3" s="21">
        <v>650</v>
      </c>
      <c r="G3" s="21">
        <v>1019</v>
      </c>
      <c r="H3" s="21">
        <v>467</v>
      </c>
      <c r="I3" s="21">
        <v>667</v>
      </c>
      <c r="J3" s="21">
        <v>247</v>
      </c>
      <c r="K3" s="21">
        <v>262</v>
      </c>
      <c r="L3" s="21">
        <v>625</v>
      </c>
      <c r="M3" s="21"/>
      <c r="N3" s="21">
        <v>355</v>
      </c>
      <c r="O3" s="21">
        <v>136</v>
      </c>
      <c r="P3" s="22">
        <f>SUM(B3:O3)</f>
        <v>7194</v>
      </c>
    </row>
    <row r="4" spans="1:16" s="6" customFormat="1" ht="33.950000000000003" customHeight="1">
      <c r="A4" s="20" t="s">
        <v>18</v>
      </c>
      <c r="B4" s="23">
        <v>96</v>
      </c>
      <c r="C4" s="23">
        <v>1883</v>
      </c>
      <c r="D4" s="23"/>
      <c r="E4" s="23"/>
      <c r="F4" s="23">
        <v>428</v>
      </c>
      <c r="G4" s="23">
        <v>688</v>
      </c>
      <c r="H4" s="23">
        <v>175</v>
      </c>
      <c r="I4" s="30">
        <v>313</v>
      </c>
      <c r="J4" s="23">
        <v>204</v>
      </c>
      <c r="K4" s="23">
        <v>221</v>
      </c>
      <c r="L4" s="23">
        <v>565</v>
      </c>
      <c r="M4" s="23"/>
      <c r="N4" s="23">
        <v>291</v>
      </c>
      <c r="O4" s="23">
        <v>119</v>
      </c>
      <c r="P4" s="22">
        <f>SUM(B4:O4)</f>
        <v>4983</v>
      </c>
    </row>
    <row r="5" spans="1:16" ht="33.950000000000003" customHeight="1">
      <c r="A5" s="20" t="s">
        <v>19</v>
      </c>
      <c r="B5" s="24">
        <f>IFERROR(B4/B3,"")</f>
        <v>0.86486486486486491</v>
      </c>
      <c r="C5" s="24">
        <f t="shared" ref="C5:P5" si="0">IFERROR(C4/C3,"")</f>
        <v>0.70922787193973635</v>
      </c>
      <c r="D5" s="24" t="str">
        <f t="shared" si="0"/>
        <v/>
      </c>
      <c r="E5" s="24" t="str">
        <f t="shared" si="0"/>
        <v/>
      </c>
      <c r="F5" s="24">
        <f t="shared" si="0"/>
        <v>0.65846153846153843</v>
      </c>
      <c r="G5" s="24">
        <f t="shared" si="0"/>
        <v>0.6751717369970559</v>
      </c>
      <c r="H5" s="24">
        <f t="shared" si="0"/>
        <v>0.37473233404710921</v>
      </c>
      <c r="I5" s="24">
        <f t="shared" si="0"/>
        <v>0.46926536731634183</v>
      </c>
      <c r="J5" s="24">
        <f t="shared" si="0"/>
        <v>0.82591093117408909</v>
      </c>
      <c r="K5" s="24">
        <f t="shared" si="0"/>
        <v>0.84351145038167941</v>
      </c>
      <c r="L5" s="24">
        <f t="shared" si="0"/>
        <v>0.90400000000000003</v>
      </c>
      <c r="M5" s="24" t="str">
        <f t="shared" si="0"/>
        <v/>
      </c>
      <c r="N5" s="24">
        <f t="shared" si="0"/>
        <v>0.81971830985915495</v>
      </c>
      <c r="O5" s="24">
        <f t="shared" si="0"/>
        <v>0.875</v>
      </c>
      <c r="P5" s="25">
        <f t="shared" si="0"/>
        <v>0.69266055045871555</v>
      </c>
    </row>
    <row r="6" spans="1:16" ht="33.950000000000003" customHeight="1">
      <c r="A6" s="20" t="s">
        <v>20</v>
      </c>
      <c r="B6" s="26">
        <v>14.9895833333333</v>
      </c>
      <c r="C6" s="26">
        <v>200.12851832182699</v>
      </c>
      <c r="D6" s="26"/>
      <c r="E6" s="26"/>
      <c r="F6" s="26">
        <v>158.927570093458</v>
      </c>
      <c r="G6" s="26">
        <v>42.943313953488399</v>
      </c>
      <c r="H6" s="26">
        <v>80.342857142857099</v>
      </c>
      <c r="I6" s="26">
        <v>64.753993610223603</v>
      </c>
      <c r="J6" s="26">
        <v>35.323529411764703</v>
      </c>
      <c r="K6" s="26">
        <v>108.343891402715</v>
      </c>
      <c r="L6" s="26">
        <v>35.799999999999997</v>
      </c>
      <c r="M6" s="26"/>
      <c r="N6" s="26">
        <v>11.532646048109999</v>
      </c>
      <c r="O6" s="26">
        <v>199.32773109243701</v>
      </c>
      <c r="P6" s="27">
        <f>IFERROR(SUMPRODUCT(B4:O4,B6:O6)/SUM(B4:O4),"")</f>
        <v>118.1272325908088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4617D630-02F3-4695-BA5C-916103314ECC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9"/>
  <sheetViews>
    <sheetView showGridLines="0" workbookViewId="0">
      <selection activeCell="B8" sqref="B8:C9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27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/>
      <c r="D3" s="21">
        <v>74</v>
      </c>
      <c r="E3" s="21"/>
      <c r="F3" s="21">
        <v>23</v>
      </c>
      <c r="G3" s="21">
        <v>313</v>
      </c>
      <c r="H3" s="21">
        <v>75</v>
      </c>
      <c r="I3" s="21">
        <v>1</v>
      </c>
      <c r="J3" s="21">
        <v>157</v>
      </c>
      <c r="K3" s="21">
        <v>4</v>
      </c>
      <c r="L3" s="21">
        <v>6</v>
      </c>
      <c r="M3" s="21">
        <v>17</v>
      </c>
      <c r="N3" s="21">
        <v>4</v>
      </c>
      <c r="O3" s="21"/>
      <c r="P3" s="22">
        <f>SUM(B3:O3)</f>
        <v>674</v>
      </c>
    </row>
    <row r="4" spans="1:16" s="6" customFormat="1" ht="33.950000000000003" customHeight="1">
      <c r="A4" s="20" t="s">
        <v>18</v>
      </c>
      <c r="B4" s="23"/>
      <c r="C4" s="23"/>
      <c r="D4" s="23">
        <v>62</v>
      </c>
      <c r="E4" s="23"/>
      <c r="F4" s="23"/>
      <c r="G4" s="23">
        <v>248</v>
      </c>
      <c r="H4" s="23">
        <v>11</v>
      </c>
      <c r="I4" s="30">
        <v>1</v>
      </c>
      <c r="J4" s="23">
        <v>91</v>
      </c>
      <c r="K4" s="23"/>
      <c r="L4" s="23">
        <v>6</v>
      </c>
      <c r="M4" s="23">
        <v>14</v>
      </c>
      <c r="N4" s="23">
        <v>4</v>
      </c>
      <c r="O4" s="23"/>
      <c r="P4" s="22">
        <f>SUM(B4:O4)</f>
        <v>437</v>
      </c>
    </row>
    <row r="5" spans="1:16" ht="33.950000000000003" customHeight="1">
      <c r="A5" s="20" t="s">
        <v>19</v>
      </c>
      <c r="B5" s="24" t="str">
        <f>IFERROR(B4/B3,"")</f>
        <v/>
      </c>
      <c r="C5" s="24" t="str">
        <f t="shared" ref="C5:P5" si="0">IFERROR(C4/C3,"")</f>
        <v/>
      </c>
      <c r="D5" s="24">
        <f t="shared" si="0"/>
        <v>0.83783783783783783</v>
      </c>
      <c r="E5" s="24" t="str">
        <f t="shared" si="0"/>
        <v/>
      </c>
      <c r="F5" s="24">
        <f t="shared" si="0"/>
        <v>0</v>
      </c>
      <c r="G5" s="24">
        <f t="shared" si="0"/>
        <v>0.792332268370607</v>
      </c>
      <c r="H5" s="24">
        <f t="shared" si="0"/>
        <v>0.14666666666666667</v>
      </c>
      <c r="I5" s="24">
        <f t="shared" si="0"/>
        <v>1</v>
      </c>
      <c r="J5" s="24">
        <f t="shared" si="0"/>
        <v>0.57961783439490444</v>
      </c>
      <c r="K5" s="24">
        <f t="shared" si="0"/>
        <v>0</v>
      </c>
      <c r="L5" s="24">
        <f t="shared" si="0"/>
        <v>1</v>
      </c>
      <c r="M5" s="24">
        <f t="shared" si="0"/>
        <v>0.82352941176470584</v>
      </c>
      <c r="N5" s="24">
        <f t="shared" si="0"/>
        <v>1</v>
      </c>
      <c r="O5" s="24" t="str">
        <f t="shared" si="0"/>
        <v/>
      </c>
      <c r="P5" s="25">
        <f t="shared" si="0"/>
        <v>0.64836795252225521</v>
      </c>
    </row>
    <row r="6" spans="1:16" ht="33.950000000000003" customHeight="1">
      <c r="A6" s="20" t="s">
        <v>20</v>
      </c>
      <c r="B6" s="26"/>
      <c r="C6" s="26"/>
      <c r="D6" s="26">
        <v>71.016129032258107</v>
      </c>
      <c r="E6" s="26"/>
      <c r="F6" s="26"/>
      <c r="G6" s="26">
        <v>37.475806451612897</v>
      </c>
      <c r="H6" s="26">
        <v>61.909090909090899</v>
      </c>
      <c r="I6" s="26">
        <v>2</v>
      </c>
      <c r="J6" s="26">
        <v>28.945054945054899</v>
      </c>
      <c r="K6" s="26"/>
      <c r="L6" s="26">
        <v>20.3333333333333</v>
      </c>
      <c r="M6" s="26">
        <v>10.1428571428571</v>
      </c>
      <c r="N6" s="26">
        <v>19.25</v>
      </c>
      <c r="O6" s="26"/>
      <c r="P6" s="27">
        <f>IFERROR(SUMPRODUCT(B4:O4,B6:O6)/SUM(B4:O4),"")</f>
        <v>39.71395881006864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3A07A85E-6FBD-4EFC-93A2-AB3D6F533396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30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1458</v>
      </c>
      <c r="C3" s="21">
        <v>2387</v>
      </c>
      <c r="D3" s="21">
        <v>484</v>
      </c>
      <c r="E3" s="21">
        <v>1089</v>
      </c>
      <c r="F3" s="21">
        <v>309</v>
      </c>
      <c r="G3" s="21">
        <v>1499</v>
      </c>
      <c r="H3" s="21">
        <v>1478</v>
      </c>
      <c r="I3" s="21">
        <v>894</v>
      </c>
      <c r="J3" s="21">
        <v>298</v>
      </c>
      <c r="K3" s="21">
        <v>1687</v>
      </c>
      <c r="L3" s="21">
        <v>2698</v>
      </c>
      <c r="M3" s="21">
        <v>76</v>
      </c>
      <c r="N3" s="21">
        <v>1573</v>
      </c>
      <c r="O3" s="21">
        <v>410</v>
      </c>
      <c r="P3" s="22">
        <f>SUM(B3:O3)</f>
        <v>16340</v>
      </c>
    </row>
    <row r="4" spans="1:16" s="6" customFormat="1" ht="33.950000000000003" customHeight="1">
      <c r="A4" s="20" t="s">
        <v>18</v>
      </c>
      <c r="B4" s="23">
        <v>1218</v>
      </c>
      <c r="C4" s="23">
        <v>1869</v>
      </c>
      <c r="D4" s="23">
        <v>372</v>
      </c>
      <c r="E4" s="23">
        <v>1016</v>
      </c>
      <c r="F4" s="23">
        <v>262</v>
      </c>
      <c r="G4" s="23">
        <v>1087</v>
      </c>
      <c r="H4" s="23">
        <v>475</v>
      </c>
      <c r="I4" s="30">
        <v>380</v>
      </c>
      <c r="J4" s="23">
        <v>255</v>
      </c>
      <c r="K4" s="23">
        <v>1101</v>
      </c>
      <c r="L4" s="23">
        <v>2478</v>
      </c>
      <c r="M4" s="23">
        <v>57</v>
      </c>
      <c r="N4" s="23">
        <v>1186</v>
      </c>
      <c r="O4" s="23">
        <v>304</v>
      </c>
      <c r="P4" s="22">
        <f>SUM(B4:O4)</f>
        <v>12060</v>
      </c>
    </row>
    <row r="5" spans="1:16" ht="33.950000000000003" customHeight="1">
      <c r="A5" s="20" t="s">
        <v>19</v>
      </c>
      <c r="B5" s="24">
        <f>IFERROR(B4/B3,"")</f>
        <v>0.83539094650205759</v>
      </c>
      <c r="C5" s="24">
        <f t="shared" ref="C5:P5" si="0">IFERROR(C4/C3,"")</f>
        <v>0.78299120234604103</v>
      </c>
      <c r="D5" s="24">
        <f t="shared" si="0"/>
        <v>0.76859504132231404</v>
      </c>
      <c r="E5" s="24">
        <f t="shared" si="0"/>
        <v>0.93296602387511474</v>
      </c>
      <c r="F5" s="24">
        <f t="shared" si="0"/>
        <v>0.84789644012944987</v>
      </c>
      <c r="G5" s="24">
        <f t="shared" si="0"/>
        <v>0.7251501000667111</v>
      </c>
      <c r="H5" s="24">
        <f t="shared" si="0"/>
        <v>0.32138024357239514</v>
      </c>
      <c r="I5" s="24">
        <f t="shared" si="0"/>
        <v>0.42505592841163309</v>
      </c>
      <c r="J5" s="24">
        <f t="shared" si="0"/>
        <v>0.85570469798657722</v>
      </c>
      <c r="K5" s="24">
        <f t="shared" si="0"/>
        <v>0.65263781861292236</v>
      </c>
      <c r="L5" s="24">
        <f t="shared" si="0"/>
        <v>0.91845811712379544</v>
      </c>
      <c r="M5" s="24">
        <f t="shared" si="0"/>
        <v>0.75</v>
      </c>
      <c r="N5" s="24">
        <f t="shared" si="0"/>
        <v>0.75397329942784486</v>
      </c>
      <c r="O5" s="24">
        <f t="shared" si="0"/>
        <v>0.74146341463414633</v>
      </c>
      <c r="P5" s="25">
        <f t="shared" si="0"/>
        <v>0.73806609547123625</v>
      </c>
    </row>
    <row r="6" spans="1:16" ht="33.950000000000003" customHeight="1">
      <c r="A6" s="20" t="s">
        <v>20</v>
      </c>
      <c r="B6" s="26">
        <v>88.091133004926107</v>
      </c>
      <c r="C6" s="26">
        <v>63.432316746923497</v>
      </c>
      <c r="D6" s="26">
        <v>46.521505376344102</v>
      </c>
      <c r="E6" s="26">
        <v>140.07578740157501</v>
      </c>
      <c r="F6" s="26">
        <v>105.564885496183</v>
      </c>
      <c r="G6" s="26">
        <v>24.010119595216199</v>
      </c>
      <c r="H6" s="26">
        <v>74.831578947368399</v>
      </c>
      <c r="I6" s="26">
        <v>26.376315789473701</v>
      </c>
      <c r="J6" s="26">
        <v>14.262745098039201</v>
      </c>
      <c r="K6" s="26">
        <v>227.04813805631201</v>
      </c>
      <c r="L6" s="26">
        <v>47.869249394673098</v>
      </c>
      <c r="M6" s="26">
        <v>26.543859649122801</v>
      </c>
      <c r="N6" s="26">
        <v>106.903878583474</v>
      </c>
      <c r="O6" s="26">
        <v>95.888157894736807</v>
      </c>
      <c r="P6" s="27">
        <f>IFERROR(SUMPRODUCT(B4:O4,B6:O6)/SUM(B4:O4),"")</f>
        <v>84.119900497512432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9A179550-87A9-431A-8B55-9966E143235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33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9</v>
      </c>
      <c r="C3" s="21">
        <v>227</v>
      </c>
      <c r="D3" s="21">
        <v>20</v>
      </c>
      <c r="E3" s="21">
        <v>78</v>
      </c>
      <c r="F3" s="21">
        <v>69</v>
      </c>
      <c r="G3" s="21">
        <v>90</v>
      </c>
      <c r="H3" s="21">
        <v>39</v>
      </c>
      <c r="I3" s="21">
        <v>77</v>
      </c>
      <c r="J3" s="21">
        <v>139</v>
      </c>
      <c r="K3" s="21">
        <v>25</v>
      </c>
      <c r="L3" s="21">
        <v>191</v>
      </c>
      <c r="M3" s="21">
        <v>54</v>
      </c>
      <c r="N3" s="21">
        <v>177</v>
      </c>
      <c r="O3" s="21">
        <v>14</v>
      </c>
      <c r="P3" s="22">
        <f>SUM(B3:O3)</f>
        <v>1209</v>
      </c>
    </row>
    <row r="4" spans="1:16" s="6" customFormat="1" ht="33.950000000000003" customHeight="1">
      <c r="A4" s="20" t="s">
        <v>18</v>
      </c>
      <c r="B4" s="23">
        <v>5</v>
      </c>
      <c r="C4" s="23">
        <v>129</v>
      </c>
      <c r="D4" s="23">
        <v>16</v>
      </c>
      <c r="E4" s="23">
        <v>53</v>
      </c>
      <c r="F4" s="23">
        <v>54</v>
      </c>
      <c r="G4" s="23">
        <v>5</v>
      </c>
      <c r="H4" s="23">
        <v>20</v>
      </c>
      <c r="I4" s="30">
        <v>1</v>
      </c>
      <c r="J4" s="23">
        <v>133</v>
      </c>
      <c r="K4" s="23">
        <v>18</v>
      </c>
      <c r="L4" s="23">
        <v>160</v>
      </c>
      <c r="M4" s="23">
        <v>50</v>
      </c>
      <c r="N4" s="23">
        <v>164</v>
      </c>
      <c r="O4" s="23"/>
      <c r="P4" s="22">
        <f>SUM(B4:O4)</f>
        <v>808</v>
      </c>
    </row>
    <row r="5" spans="1:16" ht="33.950000000000003" customHeight="1">
      <c r="A5" s="20" t="s">
        <v>19</v>
      </c>
      <c r="B5" s="24">
        <f>IFERROR(B4/B3,"")</f>
        <v>0.55555555555555558</v>
      </c>
      <c r="C5" s="24">
        <f t="shared" ref="C5:P5" si="0">IFERROR(C4/C3,"")</f>
        <v>0.56828193832599116</v>
      </c>
      <c r="D5" s="24">
        <f t="shared" si="0"/>
        <v>0.8</v>
      </c>
      <c r="E5" s="24">
        <f t="shared" si="0"/>
        <v>0.67948717948717952</v>
      </c>
      <c r="F5" s="24">
        <f t="shared" si="0"/>
        <v>0.78260869565217395</v>
      </c>
      <c r="G5" s="24">
        <f t="shared" si="0"/>
        <v>5.5555555555555552E-2</v>
      </c>
      <c r="H5" s="24">
        <f t="shared" si="0"/>
        <v>0.51282051282051277</v>
      </c>
      <c r="I5" s="24">
        <f t="shared" si="0"/>
        <v>1.2987012987012988E-2</v>
      </c>
      <c r="J5" s="24">
        <f t="shared" si="0"/>
        <v>0.95683453237410077</v>
      </c>
      <c r="K5" s="24">
        <f t="shared" si="0"/>
        <v>0.72</v>
      </c>
      <c r="L5" s="24">
        <f t="shared" si="0"/>
        <v>0.83769633507853403</v>
      </c>
      <c r="M5" s="24">
        <f t="shared" si="0"/>
        <v>0.92592592592592593</v>
      </c>
      <c r="N5" s="24">
        <f t="shared" si="0"/>
        <v>0.92655367231638419</v>
      </c>
      <c r="O5" s="24">
        <f t="shared" si="0"/>
        <v>0</v>
      </c>
      <c r="P5" s="25">
        <f t="shared" si="0"/>
        <v>0.66832092638544249</v>
      </c>
    </row>
    <row r="6" spans="1:16" ht="33.950000000000003" customHeight="1">
      <c r="A6" s="20" t="s">
        <v>20</v>
      </c>
      <c r="B6" s="26">
        <v>9</v>
      </c>
      <c r="C6" s="26">
        <v>28.527131782945698</v>
      </c>
      <c r="D6" s="26">
        <v>66.75</v>
      </c>
      <c r="E6" s="26">
        <v>104.264150943396</v>
      </c>
      <c r="F6" s="26">
        <v>24.351851851851901</v>
      </c>
      <c r="G6" s="26">
        <v>77.400000000000006</v>
      </c>
      <c r="H6" s="26">
        <v>16.55</v>
      </c>
      <c r="I6" s="26">
        <v>37</v>
      </c>
      <c r="J6" s="26">
        <v>50.2706766917293</v>
      </c>
      <c r="K6" s="26">
        <v>19.0555555555556</v>
      </c>
      <c r="L6" s="26">
        <v>36.262500000000003</v>
      </c>
      <c r="M6" s="26">
        <v>20.52</v>
      </c>
      <c r="N6" s="26">
        <v>23.670731707317099</v>
      </c>
      <c r="O6" s="26"/>
      <c r="P6" s="27">
        <f>IFERROR(SUMPRODUCT(B4:O4,B6:O6)/SUM(B4:O4),"")</f>
        <v>37.287128712871272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4CE59D93-4E68-4A01-8116-85FE738EEEB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36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45</v>
      </c>
      <c r="C3" s="21">
        <v>531</v>
      </c>
      <c r="D3" s="21">
        <v>185</v>
      </c>
      <c r="E3" s="21">
        <v>44</v>
      </c>
      <c r="F3" s="21">
        <v>93</v>
      </c>
      <c r="G3" s="21">
        <v>250</v>
      </c>
      <c r="H3" s="21">
        <v>49</v>
      </c>
      <c r="I3" s="21">
        <v>79</v>
      </c>
      <c r="J3" s="21">
        <v>235</v>
      </c>
      <c r="K3" s="21">
        <v>22</v>
      </c>
      <c r="L3" s="21">
        <v>255</v>
      </c>
      <c r="M3" s="21">
        <v>27</v>
      </c>
      <c r="N3" s="21">
        <v>250</v>
      </c>
      <c r="O3" s="21">
        <v>220</v>
      </c>
      <c r="P3" s="22">
        <f>SUM(B3:O3)</f>
        <v>2285</v>
      </c>
    </row>
    <row r="4" spans="1:16" s="6" customFormat="1" ht="33.950000000000003" customHeight="1">
      <c r="A4" s="20" t="s">
        <v>18</v>
      </c>
      <c r="B4" s="23">
        <v>22</v>
      </c>
      <c r="C4" s="23">
        <v>379</v>
      </c>
      <c r="D4" s="23">
        <v>42</v>
      </c>
      <c r="E4" s="23">
        <v>30</v>
      </c>
      <c r="F4" s="23">
        <v>81</v>
      </c>
      <c r="G4" s="23">
        <v>105</v>
      </c>
      <c r="H4" s="23">
        <v>13</v>
      </c>
      <c r="I4" s="30">
        <v>36</v>
      </c>
      <c r="J4" s="23">
        <v>223</v>
      </c>
      <c r="K4" s="23">
        <v>13</v>
      </c>
      <c r="L4" s="23">
        <v>235</v>
      </c>
      <c r="M4" s="23">
        <v>8</v>
      </c>
      <c r="N4" s="23">
        <v>174</v>
      </c>
      <c r="O4" s="23">
        <v>98</v>
      </c>
      <c r="P4" s="22">
        <f>SUM(B4:O4)</f>
        <v>1459</v>
      </c>
    </row>
    <row r="5" spans="1:16" ht="33.950000000000003" customHeight="1">
      <c r="A5" s="20" t="s">
        <v>19</v>
      </c>
      <c r="B5" s="24">
        <f>IFERROR(B4/B3,"")</f>
        <v>0.48888888888888887</v>
      </c>
      <c r="C5" s="24">
        <f t="shared" ref="C5:P5" si="0">IFERROR(C4/C3,"")</f>
        <v>0.71374764595103579</v>
      </c>
      <c r="D5" s="24">
        <f t="shared" si="0"/>
        <v>0.22702702702702704</v>
      </c>
      <c r="E5" s="24">
        <f t="shared" si="0"/>
        <v>0.68181818181818177</v>
      </c>
      <c r="F5" s="24">
        <f t="shared" si="0"/>
        <v>0.87096774193548387</v>
      </c>
      <c r="G5" s="24">
        <f t="shared" si="0"/>
        <v>0.42</v>
      </c>
      <c r="H5" s="24">
        <f t="shared" si="0"/>
        <v>0.26530612244897961</v>
      </c>
      <c r="I5" s="24">
        <f t="shared" si="0"/>
        <v>0.45569620253164556</v>
      </c>
      <c r="J5" s="24">
        <f t="shared" si="0"/>
        <v>0.94893617021276599</v>
      </c>
      <c r="K5" s="24">
        <f t="shared" si="0"/>
        <v>0.59090909090909094</v>
      </c>
      <c r="L5" s="24">
        <f t="shared" si="0"/>
        <v>0.92156862745098034</v>
      </c>
      <c r="M5" s="24">
        <f t="shared" si="0"/>
        <v>0.29629629629629628</v>
      </c>
      <c r="N5" s="24">
        <f t="shared" si="0"/>
        <v>0.69599999999999995</v>
      </c>
      <c r="O5" s="24">
        <f t="shared" si="0"/>
        <v>0.44545454545454544</v>
      </c>
      <c r="P5" s="25">
        <f t="shared" si="0"/>
        <v>0.63851203501094089</v>
      </c>
    </row>
    <row r="6" spans="1:16" ht="33.950000000000003" customHeight="1">
      <c r="A6" s="20" t="s">
        <v>20</v>
      </c>
      <c r="B6" s="26">
        <v>27.318181818181799</v>
      </c>
      <c r="C6" s="26">
        <v>134.398416886544</v>
      </c>
      <c r="D6" s="26">
        <v>42.976190476190503</v>
      </c>
      <c r="E6" s="26">
        <v>5.6666666666666696</v>
      </c>
      <c r="F6" s="26">
        <v>39.2222222222222</v>
      </c>
      <c r="G6" s="26">
        <v>13.009523809523801</v>
      </c>
      <c r="H6" s="26">
        <v>16.230769230769202</v>
      </c>
      <c r="I6" s="26">
        <v>29.1111111111111</v>
      </c>
      <c r="J6" s="26">
        <v>57.506726457399097</v>
      </c>
      <c r="K6" s="26">
        <v>12.615384615384601</v>
      </c>
      <c r="L6" s="26">
        <v>29.506382978723401</v>
      </c>
      <c r="M6" s="26">
        <v>4.125</v>
      </c>
      <c r="N6" s="26">
        <v>13.7068965517241</v>
      </c>
      <c r="O6" s="26">
        <v>50.469387755101998</v>
      </c>
      <c r="P6" s="27">
        <f>IFERROR(SUMPRODUCT(B4:O4,B6:O6)/SUM(B4:O4),"")</f>
        <v>59.356408498972016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B2EA1A16-EA7E-42E7-8F2A-FA242A0FAB16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A3976-A266-4D34-AF1B-C0DCD992C3FF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39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78</v>
      </c>
      <c r="C3" s="21"/>
      <c r="D3" s="21"/>
      <c r="E3" s="21"/>
      <c r="F3" s="21">
        <v>26</v>
      </c>
      <c r="G3" s="21">
        <v>96</v>
      </c>
      <c r="H3" s="21"/>
      <c r="I3" s="21">
        <v>60</v>
      </c>
      <c r="J3" s="21">
        <v>28</v>
      </c>
      <c r="K3" s="21"/>
      <c r="L3" s="21">
        <v>186</v>
      </c>
      <c r="M3" s="21">
        <v>4</v>
      </c>
      <c r="N3" s="21">
        <v>38</v>
      </c>
      <c r="O3" s="21">
        <v>7</v>
      </c>
      <c r="P3" s="22">
        <f>SUM(B3:O3)</f>
        <v>523</v>
      </c>
    </row>
    <row r="4" spans="1:16" s="6" customFormat="1" ht="33.950000000000003" customHeight="1">
      <c r="A4" s="20" t="s">
        <v>18</v>
      </c>
      <c r="B4" s="23"/>
      <c r="C4" s="23"/>
      <c r="D4" s="23"/>
      <c r="E4" s="23"/>
      <c r="F4" s="23"/>
      <c r="G4" s="23"/>
      <c r="H4" s="23"/>
      <c r="I4" s="30"/>
      <c r="J4" s="23">
        <v>27</v>
      </c>
      <c r="K4" s="23"/>
      <c r="L4" s="23">
        <v>176</v>
      </c>
      <c r="M4" s="23">
        <v>1</v>
      </c>
      <c r="N4" s="23">
        <v>31</v>
      </c>
      <c r="O4" s="23"/>
      <c r="P4" s="22">
        <f>SUM(B4:O4)</f>
        <v>235</v>
      </c>
    </row>
    <row r="5" spans="1:16" ht="33.950000000000003" customHeight="1">
      <c r="A5" s="20" t="s">
        <v>19</v>
      </c>
      <c r="B5" s="24">
        <f>IFERROR(B4/B3,"")</f>
        <v>0</v>
      </c>
      <c r="C5" s="24" t="str">
        <f t="shared" ref="C5:P5" si="0">IFERROR(C4/C3,"")</f>
        <v/>
      </c>
      <c r="D5" s="24" t="str">
        <f t="shared" si="0"/>
        <v/>
      </c>
      <c r="E5" s="24" t="str">
        <f t="shared" si="0"/>
        <v/>
      </c>
      <c r="F5" s="24">
        <f t="shared" si="0"/>
        <v>0</v>
      </c>
      <c r="G5" s="24">
        <f t="shared" si="0"/>
        <v>0</v>
      </c>
      <c r="H5" s="24" t="str">
        <f t="shared" si="0"/>
        <v/>
      </c>
      <c r="I5" s="24">
        <f t="shared" si="0"/>
        <v>0</v>
      </c>
      <c r="J5" s="24">
        <f t="shared" si="0"/>
        <v>0.9642857142857143</v>
      </c>
      <c r="K5" s="24" t="str">
        <f t="shared" si="0"/>
        <v/>
      </c>
      <c r="L5" s="24">
        <f t="shared" si="0"/>
        <v>0.94623655913978499</v>
      </c>
      <c r="M5" s="24">
        <f t="shared" si="0"/>
        <v>0.25</v>
      </c>
      <c r="N5" s="24">
        <f t="shared" si="0"/>
        <v>0.81578947368421051</v>
      </c>
      <c r="O5" s="24">
        <f t="shared" si="0"/>
        <v>0</v>
      </c>
      <c r="P5" s="25">
        <f t="shared" si="0"/>
        <v>0.44933078393881454</v>
      </c>
    </row>
    <row r="6" spans="1:16" ht="33.950000000000003" customHeight="1">
      <c r="A6" s="20" t="s">
        <v>20</v>
      </c>
      <c r="B6" s="26"/>
      <c r="C6" s="26"/>
      <c r="D6" s="26"/>
      <c r="E6" s="26"/>
      <c r="F6" s="26"/>
      <c r="G6" s="26"/>
      <c r="H6" s="26"/>
      <c r="I6" s="26"/>
      <c r="J6" s="26">
        <v>78.740740740740705</v>
      </c>
      <c r="K6" s="26"/>
      <c r="L6" s="26">
        <v>72.534090909090907</v>
      </c>
      <c r="M6" s="26">
        <v>8</v>
      </c>
      <c r="N6" s="26">
        <v>8.0645161290322598</v>
      </c>
      <c r="O6" s="26"/>
      <c r="P6" s="27">
        <f>IFERROR(SUMPRODUCT(B4:O4,B6:O6)/SUM(B4:O4),"")</f>
        <v>64.468085106382972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1D74EA81-D462-433E-975E-2E5BC6F16B32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42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94</v>
      </c>
      <c r="C3" s="21">
        <v>586</v>
      </c>
      <c r="D3" s="21"/>
      <c r="E3" s="21"/>
      <c r="F3" s="21">
        <v>87</v>
      </c>
      <c r="G3" s="21">
        <v>223</v>
      </c>
      <c r="H3" s="21">
        <v>288</v>
      </c>
      <c r="I3" s="21">
        <v>56</v>
      </c>
      <c r="J3" s="21">
        <v>28</v>
      </c>
      <c r="K3" s="21">
        <v>27</v>
      </c>
      <c r="L3" s="21">
        <v>77</v>
      </c>
      <c r="M3" s="21"/>
      <c r="N3" s="21">
        <v>184</v>
      </c>
      <c r="O3" s="21">
        <v>95</v>
      </c>
      <c r="P3" s="22">
        <f>SUM(B3:O3)</f>
        <v>1745</v>
      </c>
    </row>
    <row r="4" spans="1:16" s="6" customFormat="1" ht="33.950000000000003" customHeight="1">
      <c r="A4" s="20" t="s">
        <v>18</v>
      </c>
      <c r="B4" s="23">
        <v>66</v>
      </c>
      <c r="C4" s="23">
        <v>460</v>
      </c>
      <c r="D4" s="23"/>
      <c r="E4" s="23"/>
      <c r="F4" s="23">
        <v>49</v>
      </c>
      <c r="G4" s="23">
        <v>1</v>
      </c>
      <c r="H4" s="23">
        <v>204</v>
      </c>
      <c r="I4" s="30">
        <v>38</v>
      </c>
      <c r="J4" s="23">
        <v>23</v>
      </c>
      <c r="K4" s="23">
        <v>8</v>
      </c>
      <c r="L4" s="23">
        <v>55</v>
      </c>
      <c r="M4" s="23"/>
      <c r="N4" s="23">
        <v>165</v>
      </c>
      <c r="O4" s="23">
        <v>51</v>
      </c>
      <c r="P4" s="22">
        <f>SUM(B4:O4)</f>
        <v>1120</v>
      </c>
    </row>
    <row r="5" spans="1:16" ht="33.950000000000003" customHeight="1">
      <c r="A5" s="20" t="s">
        <v>19</v>
      </c>
      <c r="B5" s="24">
        <f>IFERROR(B4/B3,"")</f>
        <v>0.7021276595744681</v>
      </c>
      <c r="C5" s="24">
        <f t="shared" ref="C5:P5" si="0">IFERROR(C4/C3,"")</f>
        <v>0.78498293515358364</v>
      </c>
      <c r="D5" s="24" t="str">
        <f t="shared" si="0"/>
        <v/>
      </c>
      <c r="E5" s="24" t="str">
        <f t="shared" si="0"/>
        <v/>
      </c>
      <c r="F5" s="24">
        <f t="shared" si="0"/>
        <v>0.56321839080459768</v>
      </c>
      <c r="G5" s="24">
        <f t="shared" si="0"/>
        <v>4.4843049327354259E-3</v>
      </c>
      <c r="H5" s="24">
        <f t="shared" si="0"/>
        <v>0.70833333333333337</v>
      </c>
      <c r="I5" s="24">
        <f t="shared" si="0"/>
        <v>0.6785714285714286</v>
      </c>
      <c r="J5" s="24">
        <f t="shared" si="0"/>
        <v>0.8214285714285714</v>
      </c>
      <c r="K5" s="24">
        <f t="shared" si="0"/>
        <v>0.29629629629629628</v>
      </c>
      <c r="L5" s="24">
        <f t="shared" si="0"/>
        <v>0.7142857142857143</v>
      </c>
      <c r="M5" s="24" t="str">
        <f t="shared" si="0"/>
        <v/>
      </c>
      <c r="N5" s="24">
        <f t="shared" si="0"/>
        <v>0.89673913043478259</v>
      </c>
      <c r="O5" s="24">
        <f t="shared" si="0"/>
        <v>0.5368421052631579</v>
      </c>
      <c r="P5" s="25">
        <f t="shared" si="0"/>
        <v>0.6418338108882522</v>
      </c>
    </row>
    <row r="6" spans="1:16" ht="33.950000000000003" customHeight="1">
      <c r="A6" s="20" t="s">
        <v>20</v>
      </c>
      <c r="B6" s="26">
        <v>65.469696969696997</v>
      </c>
      <c r="C6" s="26">
        <v>81.686956521739106</v>
      </c>
      <c r="D6" s="26"/>
      <c r="E6" s="26"/>
      <c r="F6" s="26">
        <v>82.734693877550995</v>
      </c>
      <c r="G6" s="26">
        <v>49</v>
      </c>
      <c r="H6" s="26">
        <v>64.656862745097996</v>
      </c>
      <c r="I6" s="26">
        <v>15</v>
      </c>
      <c r="J6" s="26">
        <v>13.695652173913</v>
      </c>
      <c r="K6" s="26">
        <v>18.875</v>
      </c>
      <c r="L6" s="26">
        <v>24.363636363636399</v>
      </c>
      <c r="M6" s="26"/>
      <c r="N6" s="26">
        <v>38.6</v>
      </c>
      <c r="O6" s="26">
        <v>12.0588235294118</v>
      </c>
      <c r="P6" s="27">
        <f>IFERROR(SUMPRODUCT(B4:O4,B6:O6)/SUM(B4:O4),"")</f>
        <v>61.205357142857117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7B029E1F-1452-4BA4-9BB3-FC518CCEB34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48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305</v>
      </c>
      <c r="C3" s="21">
        <v>1300</v>
      </c>
      <c r="D3" s="21"/>
      <c r="E3" s="21"/>
      <c r="F3" s="21">
        <v>275</v>
      </c>
      <c r="G3" s="21">
        <v>938</v>
      </c>
      <c r="H3" s="21">
        <v>545</v>
      </c>
      <c r="I3" s="21">
        <v>188</v>
      </c>
      <c r="J3" s="21">
        <v>230</v>
      </c>
      <c r="K3" s="21">
        <v>143</v>
      </c>
      <c r="L3" s="21">
        <v>701</v>
      </c>
      <c r="M3" s="21">
        <v>34</v>
      </c>
      <c r="N3" s="21">
        <v>183</v>
      </c>
      <c r="O3" s="21">
        <v>186</v>
      </c>
      <c r="P3" s="22">
        <f>SUM(B3:O3)</f>
        <v>5028</v>
      </c>
    </row>
    <row r="4" spans="1:16" s="6" customFormat="1" ht="33.950000000000003" customHeight="1">
      <c r="A4" s="20" t="s">
        <v>18</v>
      </c>
      <c r="B4" s="23">
        <v>246</v>
      </c>
      <c r="C4" s="23">
        <v>890</v>
      </c>
      <c r="D4" s="23"/>
      <c r="E4" s="23"/>
      <c r="F4" s="23">
        <v>257</v>
      </c>
      <c r="G4" s="23">
        <v>638</v>
      </c>
      <c r="H4" s="23">
        <v>273</v>
      </c>
      <c r="I4" s="30">
        <v>148</v>
      </c>
      <c r="J4" s="23">
        <v>224</v>
      </c>
      <c r="K4" s="23">
        <v>125</v>
      </c>
      <c r="L4" s="23">
        <v>646</v>
      </c>
      <c r="M4" s="23">
        <v>31</v>
      </c>
      <c r="N4" s="23">
        <v>94</v>
      </c>
      <c r="O4" s="23">
        <v>146</v>
      </c>
      <c r="P4" s="22">
        <f>SUM(B4:O4)</f>
        <v>3718</v>
      </c>
    </row>
    <row r="5" spans="1:16" ht="33.950000000000003" customHeight="1">
      <c r="A5" s="20" t="s">
        <v>19</v>
      </c>
      <c r="B5" s="24">
        <f>IFERROR(B4/B3,"")</f>
        <v>0.80655737704918029</v>
      </c>
      <c r="C5" s="24">
        <f t="shared" ref="C5:P5" si="0">IFERROR(C4/C3,"")</f>
        <v>0.68461538461538463</v>
      </c>
      <c r="D5" s="24" t="str">
        <f t="shared" si="0"/>
        <v/>
      </c>
      <c r="E5" s="24" t="str">
        <f t="shared" si="0"/>
        <v/>
      </c>
      <c r="F5" s="24">
        <f t="shared" si="0"/>
        <v>0.93454545454545457</v>
      </c>
      <c r="G5" s="24">
        <f t="shared" si="0"/>
        <v>0.6801705756929638</v>
      </c>
      <c r="H5" s="24">
        <f t="shared" si="0"/>
        <v>0.50091743119266052</v>
      </c>
      <c r="I5" s="24">
        <f t="shared" si="0"/>
        <v>0.78723404255319152</v>
      </c>
      <c r="J5" s="24">
        <f t="shared" si="0"/>
        <v>0.97391304347826091</v>
      </c>
      <c r="K5" s="24">
        <f t="shared" si="0"/>
        <v>0.87412587412587417</v>
      </c>
      <c r="L5" s="24">
        <f t="shared" si="0"/>
        <v>0.92154065620542081</v>
      </c>
      <c r="M5" s="24">
        <f t="shared" si="0"/>
        <v>0.91176470588235292</v>
      </c>
      <c r="N5" s="24">
        <f t="shared" si="0"/>
        <v>0.51366120218579236</v>
      </c>
      <c r="O5" s="24">
        <f t="shared" si="0"/>
        <v>0.78494623655913975</v>
      </c>
      <c r="P5" s="25">
        <f t="shared" si="0"/>
        <v>0.73945902943516306</v>
      </c>
    </row>
    <row r="6" spans="1:16" ht="33.950000000000003" customHeight="1">
      <c r="A6" s="20" t="s">
        <v>20</v>
      </c>
      <c r="B6" s="26">
        <v>78.276422764227604</v>
      </c>
      <c r="C6" s="26">
        <v>138.030337078652</v>
      </c>
      <c r="D6" s="26"/>
      <c r="E6" s="26"/>
      <c r="F6" s="26">
        <v>29.754863813229601</v>
      </c>
      <c r="G6" s="26">
        <v>58.015673981191199</v>
      </c>
      <c r="H6" s="26">
        <v>65.531135531135504</v>
      </c>
      <c r="I6" s="26">
        <v>27.898648648648599</v>
      </c>
      <c r="J6" s="26">
        <v>26.46875</v>
      </c>
      <c r="K6" s="26">
        <v>208.56</v>
      </c>
      <c r="L6" s="26">
        <v>48.187306501548001</v>
      </c>
      <c r="M6" s="26">
        <v>60.258064516128997</v>
      </c>
      <c r="N6" s="26">
        <v>5.1914893617021303</v>
      </c>
      <c r="O6" s="26">
        <v>156.06849315068499</v>
      </c>
      <c r="P6" s="27">
        <f>IFERROR(SUMPRODUCT(B4:O4,B6:O6)/SUM(B4:O4),"")</f>
        <v>79.895911780527229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E7F93D20-4F5A-4EF9-B1B2-8708C3C7A3AC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581</v>
      </c>
      <c r="D3" s="21"/>
      <c r="E3" s="21"/>
      <c r="F3" s="21"/>
      <c r="G3" s="21">
        <v>284</v>
      </c>
      <c r="H3" s="21"/>
      <c r="I3" s="21">
        <v>94</v>
      </c>
      <c r="J3" s="21"/>
      <c r="K3" s="21"/>
      <c r="L3" s="21">
        <v>17</v>
      </c>
      <c r="M3" s="21"/>
      <c r="N3" s="21">
        <v>273</v>
      </c>
      <c r="O3" s="21"/>
      <c r="P3" s="22">
        <f>SUM(B3:O3)</f>
        <v>1249</v>
      </c>
    </row>
    <row r="4" spans="1:16" s="6" customFormat="1" ht="33.950000000000003" customHeight="1">
      <c r="A4" s="20" t="s">
        <v>18</v>
      </c>
      <c r="B4" s="23"/>
      <c r="C4" s="23">
        <v>174</v>
      </c>
      <c r="D4" s="23"/>
      <c r="E4" s="23"/>
      <c r="F4" s="23"/>
      <c r="G4" s="23">
        <v>100</v>
      </c>
      <c r="H4" s="23"/>
      <c r="I4" s="30">
        <v>3</v>
      </c>
      <c r="J4" s="23"/>
      <c r="K4" s="23"/>
      <c r="L4" s="23">
        <v>13</v>
      </c>
      <c r="M4" s="23"/>
      <c r="N4" s="23">
        <v>241</v>
      </c>
      <c r="O4" s="23"/>
      <c r="P4" s="22">
        <f>SUM(B4:O4)</f>
        <v>531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0.29948364888123924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0.352112676056338</v>
      </c>
      <c r="H5" s="24" t="str">
        <f t="shared" si="0"/>
        <v/>
      </c>
      <c r="I5" s="24">
        <f t="shared" si="0"/>
        <v>3.1914893617021274E-2</v>
      </c>
      <c r="J5" s="24" t="str">
        <f t="shared" si="0"/>
        <v/>
      </c>
      <c r="K5" s="24" t="str">
        <f t="shared" si="0"/>
        <v/>
      </c>
      <c r="L5" s="24">
        <f t="shared" si="0"/>
        <v>0.76470588235294112</v>
      </c>
      <c r="M5" s="24" t="str">
        <f t="shared" si="0"/>
        <v/>
      </c>
      <c r="N5" s="24">
        <f t="shared" si="0"/>
        <v>0.88278388278388276</v>
      </c>
      <c r="O5" s="24" t="str">
        <f t="shared" si="0"/>
        <v/>
      </c>
      <c r="P5" s="25">
        <f t="shared" si="0"/>
        <v>0.42514011208967173</v>
      </c>
    </row>
    <row r="6" spans="1:16" ht="33.950000000000003" customHeight="1">
      <c r="A6" s="20" t="s">
        <v>20</v>
      </c>
      <c r="B6" s="26"/>
      <c r="C6" s="26">
        <v>103.655172413793</v>
      </c>
      <c r="D6" s="26"/>
      <c r="E6" s="26"/>
      <c r="F6" s="26"/>
      <c r="G6" s="26">
        <v>22.54</v>
      </c>
      <c r="H6" s="26"/>
      <c r="I6" s="26">
        <v>0</v>
      </c>
      <c r="J6" s="26"/>
      <c r="K6" s="26"/>
      <c r="L6" s="26">
        <v>6.5384615384615401</v>
      </c>
      <c r="M6" s="26"/>
      <c r="N6" s="26">
        <v>40.535269709543599</v>
      </c>
      <c r="O6" s="26"/>
      <c r="P6" s="27">
        <f>IFERROR(SUMPRODUCT(B4:O4,B6:O6)/SUM(B4:O4),"")</f>
        <v>56.768361581920885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C3A7481B-FE1C-4CCA-826D-154BEC2D9D4B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45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153</v>
      </c>
      <c r="D3" s="21"/>
      <c r="E3" s="21"/>
      <c r="F3" s="21"/>
      <c r="G3" s="21"/>
      <c r="H3" s="21"/>
      <c r="I3" s="21"/>
      <c r="J3" s="21"/>
      <c r="K3" s="21"/>
      <c r="L3" s="21">
        <v>5</v>
      </c>
      <c r="M3" s="21"/>
      <c r="N3" s="21">
        <v>3</v>
      </c>
      <c r="O3" s="21"/>
      <c r="P3" s="22">
        <f>SUM(B3:O3)</f>
        <v>161</v>
      </c>
    </row>
    <row r="4" spans="1:16" s="6" customFormat="1" ht="33.950000000000003" customHeight="1">
      <c r="A4" s="20" t="s">
        <v>18</v>
      </c>
      <c r="B4" s="23"/>
      <c r="C4" s="23">
        <v>55</v>
      </c>
      <c r="D4" s="23"/>
      <c r="E4" s="23"/>
      <c r="F4" s="23"/>
      <c r="G4" s="23"/>
      <c r="H4" s="23"/>
      <c r="I4" s="30"/>
      <c r="J4" s="23"/>
      <c r="K4" s="23"/>
      <c r="L4" s="23">
        <v>4</v>
      </c>
      <c r="M4" s="23"/>
      <c r="N4" s="23"/>
      <c r="O4" s="23"/>
      <c r="P4" s="22">
        <f>SUM(B4:O4)</f>
        <v>59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0.35947712418300654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 t="str">
        <f t="shared" si="0"/>
        <v/>
      </c>
      <c r="H5" s="24" t="str">
        <f t="shared" si="0"/>
        <v/>
      </c>
      <c r="I5" s="24" t="str">
        <f t="shared" si="0"/>
        <v/>
      </c>
      <c r="J5" s="24" t="str">
        <f t="shared" si="0"/>
        <v/>
      </c>
      <c r="K5" s="24" t="str">
        <f t="shared" si="0"/>
        <v/>
      </c>
      <c r="L5" s="24">
        <f t="shared" si="0"/>
        <v>0.8</v>
      </c>
      <c r="M5" s="24" t="str">
        <f t="shared" si="0"/>
        <v/>
      </c>
      <c r="N5" s="24">
        <f t="shared" si="0"/>
        <v>0</v>
      </c>
      <c r="O5" s="24" t="str">
        <f t="shared" si="0"/>
        <v/>
      </c>
      <c r="P5" s="25">
        <f t="shared" si="0"/>
        <v>0.36645962732919257</v>
      </c>
    </row>
    <row r="6" spans="1:16" ht="33.950000000000003" customHeight="1">
      <c r="A6" s="20" t="s">
        <v>20</v>
      </c>
      <c r="B6" s="26"/>
      <c r="C6" s="26">
        <v>179.654545454545</v>
      </c>
      <c r="D6" s="26"/>
      <c r="E6" s="26"/>
      <c r="F6" s="26"/>
      <c r="G6" s="26"/>
      <c r="H6" s="26"/>
      <c r="I6" s="26"/>
      <c r="J6" s="26"/>
      <c r="K6" s="26"/>
      <c r="L6" s="26">
        <v>1.5</v>
      </c>
      <c r="M6" s="26"/>
      <c r="N6" s="26"/>
      <c r="O6" s="26"/>
      <c r="P6" s="27">
        <f>IFERROR(SUMPRODUCT(B4:O4,B6:O6)/SUM(B4:O4),"")</f>
        <v>167.57627118644024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F683DB40-7FC3-4299-BDC3-779AE77E91D3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54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690</v>
      </c>
      <c r="C3" s="21">
        <v>3289</v>
      </c>
      <c r="D3" s="21"/>
      <c r="E3" s="21"/>
      <c r="F3" s="21">
        <v>457</v>
      </c>
      <c r="G3" s="21">
        <v>2767</v>
      </c>
      <c r="H3" s="21">
        <v>1225</v>
      </c>
      <c r="I3" s="21">
        <v>544</v>
      </c>
      <c r="J3" s="21">
        <v>790</v>
      </c>
      <c r="K3" s="21">
        <v>913</v>
      </c>
      <c r="L3" s="21">
        <v>887</v>
      </c>
      <c r="M3" s="21"/>
      <c r="N3" s="21">
        <v>323</v>
      </c>
      <c r="O3" s="21">
        <v>143</v>
      </c>
      <c r="P3" s="22">
        <f>SUM(B3:O3)</f>
        <v>12028</v>
      </c>
    </row>
    <row r="4" spans="1:16" s="6" customFormat="1" ht="33.950000000000003" customHeight="1">
      <c r="A4" s="20" t="s">
        <v>18</v>
      </c>
      <c r="B4" s="23">
        <v>489</v>
      </c>
      <c r="C4" s="23">
        <v>2169</v>
      </c>
      <c r="D4" s="23"/>
      <c r="E4" s="23"/>
      <c r="F4" s="23">
        <v>430</v>
      </c>
      <c r="G4" s="23">
        <v>2269</v>
      </c>
      <c r="H4" s="23">
        <v>456</v>
      </c>
      <c r="I4" s="30">
        <v>307</v>
      </c>
      <c r="J4" s="23">
        <v>779</v>
      </c>
      <c r="K4" s="23">
        <v>888</v>
      </c>
      <c r="L4" s="23">
        <v>794</v>
      </c>
      <c r="M4" s="23"/>
      <c r="N4" s="23">
        <v>272</v>
      </c>
      <c r="O4" s="23">
        <v>124</v>
      </c>
      <c r="P4" s="22">
        <f>SUM(B4:O4)</f>
        <v>8977</v>
      </c>
    </row>
    <row r="5" spans="1:16" ht="33.950000000000003" customHeight="1">
      <c r="A5" s="20" t="s">
        <v>19</v>
      </c>
      <c r="B5" s="24">
        <f>IFERROR(B4/B3,"")</f>
        <v>0.70869565217391306</v>
      </c>
      <c r="C5" s="24">
        <f t="shared" ref="C5:P5" si="0">IFERROR(C4/C3,"")</f>
        <v>0.65947096381878989</v>
      </c>
      <c r="D5" s="24" t="str">
        <f t="shared" si="0"/>
        <v/>
      </c>
      <c r="E5" s="24" t="str">
        <f t="shared" si="0"/>
        <v/>
      </c>
      <c r="F5" s="24">
        <f t="shared" si="0"/>
        <v>0.94091903719912473</v>
      </c>
      <c r="G5" s="24">
        <f t="shared" si="0"/>
        <v>0.82002168413444165</v>
      </c>
      <c r="H5" s="24">
        <f t="shared" si="0"/>
        <v>0.3722448979591837</v>
      </c>
      <c r="I5" s="24">
        <f t="shared" si="0"/>
        <v>0.56433823529411764</v>
      </c>
      <c r="J5" s="24">
        <f t="shared" si="0"/>
        <v>0.98607594936708864</v>
      </c>
      <c r="K5" s="24">
        <f t="shared" si="0"/>
        <v>0.97261774370208109</v>
      </c>
      <c r="L5" s="24">
        <f t="shared" si="0"/>
        <v>0.89515219842164595</v>
      </c>
      <c r="M5" s="24" t="str">
        <f t="shared" si="0"/>
        <v/>
      </c>
      <c r="N5" s="24">
        <f t="shared" si="0"/>
        <v>0.84210526315789469</v>
      </c>
      <c r="O5" s="24">
        <f t="shared" si="0"/>
        <v>0.86713286713286708</v>
      </c>
      <c r="P5" s="25">
        <f t="shared" si="0"/>
        <v>0.74634186897239774</v>
      </c>
    </row>
    <row r="6" spans="1:16" ht="33.950000000000003" customHeight="1">
      <c r="A6" s="20" t="s">
        <v>20</v>
      </c>
      <c r="B6" s="26">
        <v>92.670756646216802</v>
      </c>
      <c r="C6" s="26">
        <v>143.93407100046099</v>
      </c>
      <c r="D6" s="26"/>
      <c r="E6" s="26"/>
      <c r="F6" s="26">
        <v>54.1</v>
      </c>
      <c r="G6" s="26">
        <v>89.839576906125998</v>
      </c>
      <c r="H6" s="26">
        <v>184.44956140350899</v>
      </c>
      <c r="I6" s="26">
        <v>143.820846905537</v>
      </c>
      <c r="J6" s="26">
        <v>74.8446726572529</v>
      </c>
      <c r="K6" s="26">
        <v>126.95720720720701</v>
      </c>
      <c r="L6" s="26">
        <v>39.555415617128503</v>
      </c>
      <c r="M6" s="26"/>
      <c r="N6" s="26">
        <v>46.852941176470601</v>
      </c>
      <c r="O6" s="26">
        <v>126.532258064516</v>
      </c>
      <c r="P6" s="27">
        <f>IFERROR(SUMPRODUCT(B4:O4,B6:O6)/SUM(B4:O4),"")</f>
        <v>105.13122423972369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1829017D-6D18-4790-88EB-A95B44E93417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64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/>
      <c r="C3" s="21">
        <v>97</v>
      </c>
      <c r="D3" s="21">
        <v>16</v>
      </c>
      <c r="E3" s="21">
        <v>19</v>
      </c>
      <c r="F3" s="21">
        <v>9</v>
      </c>
      <c r="G3" s="21">
        <v>108</v>
      </c>
      <c r="H3" s="21"/>
      <c r="I3" s="21">
        <v>43</v>
      </c>
      <c r="J3" s="21">
        <v>18</v>
      </c>
      <c r="K3" s="21">
        <v>48</v>
      </c>
      <c r="L3" s="21">
        <v>43</v>
      </c>
      <c r="M3" s="21">
        <v>16</v>
      </c>
      <c r="N3" s="21">
        <v>99</v>
      </c>
      <c r="O3" s="21">
        <v>47</v>
      </c>
      <c r="P3" s="22">
        <f>SUM(B3:O3)</f>
        <v>563</v>
      </c>
    </row>
    <row r="4" spans="1:16" s="6" customFormat="1" ht="33.950000000000003" customHeight="1">
      <c r="A4" s="20" t="s">
        <v>18</v>
      </c>
      <c r="B4" s="23"/>
      <c r="C4" s="23">
        <v>63</v>
      </c>
      <c r="D4" s="23">
        <v>9</v>
      </c>
      <c r="E4" s="23">
        <v>18</v>
      </c>
      <c r="F4" s="23"/>
      <c r="G4" s="23">
        <v>5</v>
      </c>
      <c r="H4" s="23"/>
      <c r="I4" s="30">
        <v>8</v>
      </c>
      <c r="J4" s="23">
        <v>9</v>
      </c>
      <c r="K4" s="23">
        <v>1</v>
      </c>
      <c r="L4" s="23">
        <v>39</v>
      </c>
      <c r="M4" s="23">
        <v>6</v>
      </c>
      <c r="N4" s="23">
        <v>21</v>
      </c>
      <c r="O4" s="23">
        <v>3</v>
      </c>
      <c r="P4" s="22">
        <f>SUM(B4:O4)</f>
        <v>182</v>
      </c>
    </row>
    <row r="5" spans="1:16" ht="33.950000000000003" customHeight="1">
      <c r="A5" s="20" t="s">
        <v>19</v>
      </c>
      <c r="B5" s="24" t="str">
        <f>IFERROR(B4/B3,"")</f>
        <v/>
      </c>
      <c r="C5" s="24">
        <f t="shared" ref="C5:P5" si="0">IFERROR(C4/C3,"")</f>
        <v>0.64948453608247425</v>
      </c>
      <c r="D5" s="24">
        <f t="shared" si="0"/>
        <v>0.5625</v>
      </c>
      <c r="E5" s="24">
        <f t="shared" si="0"/>
        <v>0.94736842105263153</v>
      </c>
      <c r="F5" s="24">
        <f t="shared" si="0"/>
        <v>0</v>
      </c>
      <c r="G5" s="24">
        <f t="shared" si="0"/>
        <v>4.6296296296296294E-2</v>
      </c>
      <c r="H5" s="24" t="str">
        <f t="shared" si="0"/>
        <v/>
      </c>
      <c r="I5" s="24">
        <f t="shared" si="0"/>
        <v>0.18604651162790697</v>
      </c>
      <c r="J5" s="24">
        <f t="shared" si="0"/>
        <v>0.5</v>
      </c>
      <c r="K5" s="24">
        <f t="shared" si="0"/>
        <v>2.0833333333333332E-2</v>
      </c>
      <c r="L5" s="24">
        <f t="shared" si="0"/>
        <v>0.90697674418604646</v>
      </c>
      <c r="M5" s="24">
        <f t="shared" si="0"/>
        <v>0.375</v>
      </c>
      <c r="N5" s="24">
        <f t="shared" si="0"/>
        <v>0.21212121212121213</v>
      </c>
      <c r="O5" s="24">
        <f t="shared" si="0"/>
        <v>6.3829787234042548E-2</v>
      </c>
      <c r="P5" s="25">
        <f t="shared" si="0"/>
        <v>0.32326820603907636</v>
      </c>
    </row>
    <row r="6" spans="1:16" ht="33.950000000000003" customHeight="1">
      <c r="A6" s="20" t="s">
        <v>20</v>
      </c>
      <c r="B6" s="26"/>
      <c r="C6" s="26">
        <v>9.3968253968254007</v>
      </c>
      <c r="D6" s="26">
        <v>4.8888888888888902</v>
      </c>
      <c r="E6" s="26">
        <v>17.2222222222222</v>
      </c>
      <c r="F6" s="26"/>
      <c r="G6" s="26">
        <v>1.4</v>
      </c>
      <c r="H6" s="26"/>
      <c r="I6" s="26">
        <v>6.75</v>
      </c>
      <c r="J6" s="26">
        <v>5.2222222222222197</v>
      </c>
      <c r="K6" s="26">
        <v>12</v>
      </c>
      <c r="L6" s="26">
        <v>7.5128205128205101</v>
      </c>
      <c r="M6" s="26">
        <v>4.6666666666666696</v>
      </c>
      <c r="N6" s="26">
        <v>11</v>
      </c>
      <c r="O6" s="26">
        <v>5</v>
      </c>
      <c r="P6" s="27">
        <f>IFERROR(SUMPRODUCT(B4:O4,B6:O6)/SUM(B4:O4),"")</f>
        <v>8.9725274725274708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44BC27D8-0049-4537-88A0-CD3725EBFEF6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65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2737</v>
      </c>
      <c r="C3" s="21">
        <v>7166</v>
      </c>
      <c r="D3" s="21">
        <v>1231</v>
      </c>
      <c r="E3" s="21">
        <v>750</v>
      </c>
      <c r="F3" s="21">
        <v>6734</v>
      </c>
      <c r="G3" s="21">
        <v>11242</v>
      </c>
      <c r="H3" s="21">
        <v>2445</v>
      </c>
      <c r="I3" s="21">
        <v>1254</v>
      </c>
      <c r="J3" s="21">
        <v>4265</v>
      </c>
      <c r="K3" s="21">
        <v>2298</v>
      </c>
      <c r="L3" s="21">
        <v>2865</v>
      </c>
      <c r="M3" s="21">
        <v>99</v>
      </c>
      <c r="N3" s="21">
        <v>2747</v>
      </c>
      <c r="O3" s="21">
        <v>459</v>
      </c>
      <c r="P3" s="22">
        <f>SUM(B3:O3)</f>
        <v>46292</v>
      </c>
    </row>
    <row r="4" spans="1:16" s="6" customFormat="1" ht="33.950000000000003" customHeight="1">
      <c r="A4" s="20" t="s">
        <v>18</v>
      </c>
      <c r="B4" s="23">
        <v>1688</v>
      </c>
      <c r="C4" s="23">
        <v>5866</v>
      </c>
      <c r="D4" s="23">
        <v>894</v>
      </c>
      <c r="E4" s="23">
        <v>659</v>
      </c>
      <c r="F4" s="23">
        <v>5400</v>
      </c>
      <c r="G4" s="23">
        <v>10116</v>
      </c>
      <c r="H4" s="23">
        <v>554</v>
      </c>
      <c r="I4" s="30">
        <v>857</v>
      </c>
      <c r="J4" s="23">
        <v>4240</v>
      </c>
      <c r="K4" s="23">
        <v>2215</v>
      </c>
      <c r="L4" s="23">
        <v>2632</v>
      </c>
      <c r="M4" s="23">
        <v>80</v>
      </c>
      <c r="N4" s="23">
        <v>2201</v>
      </c>
      <c r="O4" s="23">
        <v>368</v>
      </c>
      <c r="P4" s="22">
        <f>SUM(B4:O4)</f>
        <v>37770</v>
      </c>
    </row>
    <row r="5" spans="1:16" ht="33.950000000000003" customHeight="1">
      <c r="A5" s="20" t="s">
        <v>19</v>
      </c>
      <c r="B5" s="24">
        <f>IFERROR(B4/B3,"")</f>
        <v>0.61673364998173186</v>
      </c>
      <c r="C5" s="24">
        <f t="shared" ref="C5:P5" si="0">IFERROR(C4/C3,"")</f>
        <v>0.81858777560703322</v>
      </c>
      <c r="D5" s="24">
        <f t="shared" si="0"/>
        <v>0.72623883021933389</v>
      </c>
      <c r="E5" s="24">
        <f t="shared" si="0"/>
        <v>0.87866666666666671</v>
      </c>
      <c r="F5" s="24">
        <f t="shared" si="0"/>
        <v>0.80190080190080193</v>
      </c>
      <c r="G5" s="24">
        <f t="shared" si="0"/>
        <v>0.89983988614125598</v>
      </c>
      <c r="H5" s="24">
        <f t="shared" si="0"/>
        <v>0.22658486707566461</v>
      </c>
      <c r="I5" s="24">
        <f t="shared" si="0"/>
        <v>0.68341307814992025</v>
      </c>
      <c r="J5" s="24">
        <f t="shared" si="0"/>
        <v>0.99413833528722162</v>
      </c>
      <c r="K5" s="24">
        <f t="shared" si="0"/>
        <v>0.96388163620539602</v>
      </c>
      <c r="L5" s="24">
        <f t="shared" si="0"/>
        <v>0.91867364746945901</v>
      </c>
      <c r="M5" s="24">
        <f t="shared" si="0"/>
        <v>0.80808080808080807</v>
      </c>
      <c r="N5" s="24">
        <f t="shared" si="0"/>
        <v>0.80123771386967602</v>
      </c>
      <c r="O5" s="24">
        <f t="shared" si="0"/>
        <v>0.80174291938997821</v>
      </c>
      <c r="P5" s="25">
        <f t="shared" si="0"/>
        <v>0.81590771623606673</v>
      </c>
    </row>
    <row r="6" spans="1:16" ht="33.950000000000003" customHeight="1">
      <c r="A6" s="20" t="s">
        <v>20</v>
      </c>
      <c r="B6" s="26">
        <v>130.168246445498</v>
      </c>
      <c r="C6" s="26">
        <v>112.52352540061401</v>
      </c>
      <c r="D6" s="26">
        <v>215.74161073825499</v>
      </c>
      <c r="E6" s="26">
        <v>99.4764795144158</v>
      </c>
      <c r="F6" s="26">
        <v>251.66018518518499</v>
      </c>
      <c r="G6" s="26">
        <v>152.271747726374</v>
      </c>
      <c r="H6" s="26">
        <v>97.155234657039699</v>
      </c>
      <c r="I6" s="26">
        <v>207.260210035006</v>
      </c>
      <c r="J6" s="26">
        <v>162.72523584905699</v>
      </c>
      <c r="K6" s="26">
        <v>126.310609480813</v>
      </c>
      <c r="L6" s="26">
        <v>22.164133738601802</v>
      </c>
      <c r="M6" s="26">
        <v>7.5125000000000002</v>
      </c>
      <c r="N6" s="26">
        <v>84.200363471149501</v>
      </c>
      <c r="O6" s="26">
        <v>151.570652173913</v>
      </c>
      <c r="P6" s="27">
        <f>IFERROR(SUMPRODUCT(B4:O4,B6:O6)/SUM(B4:O4),"")</f>
        <v>146.64495631453542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7CA09000-17D4-4FC2-ADDC-3EB15AD51E02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4</v>
      </c>
      <c r="C3" s="21">
        <v>21</v>
      </c>
      <c r="D3" s="21">
        <v>4</v>
      </c>
      <c r="E3" s="21">
        <v>4</v>
      </c>
      <c r="F3" s="21">
        <v>10</v>
      </c>
      <c r="G3" s="21">
        <v>29</v>
      </c>
      <c r="H3" s="21">
        <v>12</v>
      </c>
      <c r="I3" s="21">
        <v>32</v>
      </c>
      <c r="J3" s="21">
        <v>21</v>
      </c>
      <c r="K3" s="21">
        <v>6</v>
      </c>
      <c r="L3" s="21">
        <v>55</v>
      </c>
      <c r="M3" s="21"/>
      <c r="N3" s="21">
        <v>78</v>
      </c>
      <c r="O3" s="21">
        <v>6</v>
      </c>
      <c r="P3" s="22">
        <f>SUM(B3:O3)</f>
        <v>282</v>
      </c>
    </row>
    <row r="4" spans="1:16" s="6" customFormat="1" ht="33.950000000000003" customHeight="1">
      <c r="A4" s="20" t="s">
        <v>18</v>
      </c>
      <c r="B4" s="23"/>
      <c r="C4" s="23">
        <v>1</v>
      </c>
      <c r="D4" s="23">
        <v>4</v>
      </c>
      <c r="E4" s="23">
        <v>2</v>
      </c>
      <c r="F4" s="23"/>
      <c r="G4" s="23"/>
      <c r="H4" s="23"/>
      <c r="I4" s="30">
        <v>14</v>
      </c>
      <c r="J4" s="23">
        <v>20</v>
      </c>
      <c r="K4" s="23">
        <v>3</v>
      </c>
      <c r="L4" s="23">
        <v>55</v>
      </c>
      <c r="M4" s="23"/>
      <c r="N4" s="23">
        <v>1</v>
      </c>
      <c r="O4" s="23"/>
      <c r="P4" s="22">
        <f>SUM(B4:O4)</f>
        <v>100</v>
      </c>
    </row>
    <row r="5" spans="1:16" ht="33.950000000000003" customHeight="1">
      <c r="A5" s="20" t="s">
        <v>19</v>
      </c>
      <c r="B5" s="24">
        <f>IFERROR(B4/B3,"")</f>
        <v>0</v>
      </c>
      <c r="C5" s="24">
        <f t="shared" ref="C5:P5" si="0">IFERROR(C4/C3,"")</f>
        <v>4.7619047619047616E-2</v>
      </c>
      <c r="D5" s="24">
        <f t="shared" si="0"/>
        <v>1</v>
      </c>
      <c r="E5" s="24">
        <f t="shared" si="0"/>
        <v>0.5</v>
      </c>
      <c r="F5" s="24">
        <f t="shared" si="0"/>
        <v>0</v>
      </c>
      <c r="G5" s="24">
        <f t="shared" si="0"/>
        <v>0</v>
      </c>
      <c r="H5" s="24">
        <f t="shared" si="0"/>
        <v>0</v>
      </c>
      <c r="I5" s="24">
        <f t="shared" si="0"/>
        <v>0.4375</v>
      </c>
      <c r="J5" s="24">
        <f t="shared" si="0"/>
        <v>0.95238095238095233</v>
      </c>
      <c r="K5" s="24">
        <f t="shared" si="0"/>
        <v>0.5</v>
      </c>
      <c r="L5" s="24">
        <f t="shared" si="0"/>
        <v>1</v>
      </c>
      <c r="M5" s="24" t="str">
        <f t="shared" si="0"/>
        <v/>
      </c>
      <c r="N5" s="24">
        <f t="shared" si="0"/>
        <v>1.282051282051282E-2</v>
      </c>
      <c r="O5" s="24">
        <f t="shared" si="0"/>
        <v>0</v>
      </c>
      <c r="P5" s="25">
        <f t="shared" si="0"/>
        <v>0.3546099290780142</v>
      </c>
    </row>
    <row r="6" spans="1:16" ht="33.950000000000003" customHeight="1">
      <c r="A6" s="20" t="s">
        <v>20</v>
      </c>
      <c r="B6" s="26"/>
      <c r="C6" s="26">
        <v>0</v>
      </c>
      <c r="D6" s="26">
        <v>5.25</v>
      </c>
      <c r="E6" s="26">
        <v>5</v>
      </c>
      <c r="F6" s="26"/>
      <c r="G6" s="26"/>
      <c r="H6" s="26"/>
      <c r="I6" s="26">
        <v>8.3571428571428594</v>
      </c>
      <c r="J6" s="26">
        <v>16.600000000000001</v>
      </c>
      <c r="K6" s="26">
        <v>4.3333333333333304</v>
      </c>
      <c r="L6" s="26">
        <v>9.3090909090909104</v>
      </c>
      <c r="M6" s="26"/>
      <c r="N6" s="26">
        <v>5</v>
      </c>
      <c r="O6" s="26"/>
      <c r="P6" s="27">
        <f>IFERROR(SUMPRODUCT(B4:O4,B6:O6)/SUM(B4:O4),"")</f>
        <v>10.100000000000001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6C3FE0A3-F7DF-45FC-A738-6AC84321A051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34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</v>
      </c>
      <c r="C3" s="21">
        <v>78</v>
      </c>
      <c r="D3" s="21"/>
      <c r="E3" s="21"/>
      <c r="F3" s="21"/>
      <c r="G3" s="21">
        <v>18</v>
      </c>
      <c r="H3" s="21"/>
      <c r="I3" s="21">
        <v>22</v>
      </c>
      <c r="J3" s="21"/>
      <c r="K3" s="21"/>
      <c r="L3" s="21"/>
      <c r="M3" s="21"/>
      <c r="N3" s="21">
        <v>167</v>
      </c>
      <c r="O3" s="21">
        <v>15</v>
      </c>
      <c r="P3" s="22">
        <f>SUM(B3:O3)</f>
        <v>301</v>
      </c>
    </row>
    <row r="4" spans="1:16" s="6" customFormat="1" ht="33.950000000000003" customHeight="1">
      <c r="A4" s="20" t="s">
        <v>18</v>
      </c>
      <c r="B4" s="23"/>
      <c r="C4" s="23">
        <v>17</v>
      </c>
      <c r="D4" s="23"/>
      <c r="E4" s="23"/>
      <c r="F4" s="23"/>
      <c r="G4" s="23"/>
      <c r="H4" s="23"/>
      <c r="I4" s="30"/>
      <c r="J4" s="23"/>
      <c r="K4" s="23"/>
      <c r="L4" s="23"/>
      <c r="M4" s="23"/>
      <c r="N4" s="23">
        <v>148</v>
      </c>
      <c r="O4" s="23"/>
      <c r="P4" s="22">
        <f>SUM(B4:O4)</f>
        <v>165</v>
      </c>
    </row>
    <row r="5" spans="1:16" ht="33.950000000000003" customHeight="1">
      <c r="A5" s="20" t="s">
        <v>19</v>
      </c>
      <c r="B5" s="24">
        <f>IFERROR(B4/B3,"")</f>
        <v>0</v>
      </c>
      <c r="C5" s="24">
        <f t="shared" ref="C5:P5" si="0">IFERROR(C4/C3,"")</f>
        <v>0.21794871794871795</v>
      </c>
      <c r="D5" s="24" t="str">
        <f t="shared" si="0"/>
        <v/>
      </c>
      <c r="E5" s="24" t="str">
        <f t="shared" si="0"/>
        <v/>
      </c>
      <c r="F5" s="24" t="str">
        <f t="shared" si="0"/>
        <v/>
      </c>
      <c r="G5" s="24">
        <f t="shared" si="0"/>
        <v>0</v>
      </c>
      <c r="H5" s="24" t="str">
        <f t="shared" si="0"/>
        <v/>
      </c>
      <c r="I5" s="24">
        <f t="shared" si="0"/>
        <v>0</v>
      </c>
      <c r="J5" s="24" t="str">
        <f t="shared" si="0"/>
        <v/>
      </c>
      <c r="K5" s="24" t="str">
        <f t="shared" si="0"/>
        <v/>
      </c>
      <c r="L5" s="24" t="str">
        <f t="shared" si="0"/>
        <v/>
      </c>
      <c r="M5" s="24" t="str">
        <f t="shared" si="0"/>
        <v/>
      </c>
      <c r="N5" s="24">
        <f t="shared" si="0"/>
        <v>0.88622754491017963</v>
      </c>
      <c r="O5" s="24">
        <f t="shared" si="0"/>
        <v>0</v>
      </c>
      <c r="P5" s="25">
        <f t="shared" si="0"/>
        <v>0.54817275747508309</v>
      </c>
    </row>
    <row r="6" spans="1:16" ht="33.950000000000003" customHeight="1">
      <c r="A6" s="20" t="s">
        <v>20</v>
      </c>
      <c r="B6" s="26"/>
      <c r="C6" s="26">
        <v>24.647058823529399</v>
      </c>
      <c r="D6" s="26"/>
      <c r="E6" s="26"/>
      <c r="F6" s="26"/>
      <c r="G6" s="26"/>
      <c r="H6" s="26"/>
      <c r="I6" s="26"/>
      <c r="J6" s="26"/>
      <c r="K6" s="26"/>
      <c r="L6" s="26"/>
      <c r="M6" s="26"/>
      <c r="N6" s="26">
        <v>12.8648648648649</v>
      </c>
      <c r="O6" s="26"/>
      <c r="P6" s="27">
        <f>IFERROR(SUMPRODUCT(B4:O4,B6:O6)/SUM(B4:O4),"")</f>
        <v>14.078787878787908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D8988C58-00F3-4C76-8A2E-AC8116B9935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37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1109</v>
      </c>
      <c r="C3" s="21">
        <v>3130</v>
      </c>
      <c r="D3" s="21">
        <v>193</v>
      </c>
      <c r="E3" s="21">
        <v>72</v>
      </c>
      <c r="F3" s="21">
        <v>4386</v>
      </c>
      <c r="G3" s="21">
        <v>3413</v>
      </c>
      <c r="H3" s="21">
        <v>1813</v>
      </c>
      <c r="I3" s="21">
        <v>511</v>
      </c>
      <c r="J3" s="21">
        <v>562</v>
      </c>
      <c r="K3" s="21">
        <v>1791</v>
      </c>
      <c r="L3" s="21">
        <v>3273</v>
      </c>
      <c r="M3" s="21">
        <v>134</v>
      </c>
      <c r="N3" s="21">
        <v>1502</v>
      </c>
      <c r="O3" s="21">
        <v>306</v>
      </c>
      <c r="P3" s="22">
        <f>SUM(B3:O3)</f>
        <v>22195</v>
      </c>
    </row>
    <row r="4" spans="1:16" s="6" customFormat="1" ht="33.950000000000003" customHeight="1">
      <c r="A4" s="20" t="s">
        <v>18</v>
      </c>
      <c r="B4" s="23">
        <v>1015</v>
      </c>
      <c r="C4" s="23">
        <v>2554</v>
      </c>
      <c r="D4" s="23">
        <v>141</v>
      </c>
      <c r="E4" s="23">
        <v>46</v>
      </c>
      <c r="F4" s="23">
        <v>3540</v>
      </c>
      <c r="G4" s="23">
        <v>2783</v>
      </c>
      <c r="H4" s="23">
        <v>1039</v>
      </c>
      <c r="I4" s="30">
        <v>327</v>
      </c>
      <c r="J4" s="23">
        <v>511</v>
      </c>
      <c r="K4" s="23">
        <v>1004</v>
      </c>
      <c r="L4" s="23">
        <v>3112</v>
      </c>
      <c r="M4" s="23">
        <v>118</v>
      </c>
      <c r="N4" s="23">
        <v>925</v>
      </c>
      <c r="O4" s="23">
        <v>248</v>
      </c>
      <c r="P4" s="22">
        <f>SUM(B4:O4)</f>
        <v>17363</v>
      </c>
    </row>
    <row r="5" spans="1:16" ht="33.950000000000003" customHeight="1">
      <c r="A5" s="20" t="s">
        <v>19</v>
      </c>
      <c r="B5" s="24">
        <f>IFERROR(B4/B3,"")</f>
        <v>0.91523895401262401</v>
      </c>
      <c r="C5" s="24">
        <f t="shared" ref="C5:P5" si="0">IFERROR(C4/C3,"")</f>
        <v>0.81597444089456872</v>
      </c>
      <c r="D5" s="24">
        <f t="shared" si="0"/>
        <v>0.73056994818652854</v>
      </c>
      <c r="E5" s="24">
        <f t="shared" si="0"/>
        <v>0.63888888888888884</v>
      </c>
      <c r="F5" s="24">
        <f t="shared" si="0"/>
        <v>0.80711354309165528</v>
      </c>
      <c r="G5" s="24">
        <f t="shared" si="0"/>
        <v>0.81541166129504838</v>
      </c>
      <c r="H5" s="24">
        <f t="shared" si="0"/>
        <v>0.5730832873690016</v>
      </c>
      <c r="I5" s="24">
        <f t="shared" si="0"/>
        <v>0.63992172211350296</v>
      </c>
      <c r="J5" s="24">
        <f t="shared" si="0"/>
        <v>0.90925266903914592</v>
      </c>
      <c r="K5" s="24">
        <f t="shared" si="0"/>
        <v>0.56058068118369631</v>
      </c>
      <c r="L5" s="24">
        <f t="shared" si="0"/>
        <v>0.95080965475099299</v>
      </c>
      <c r="M5" s="24">
        <f t="shared" si="0"/>
        <v>0.88059701492537312</v>
      </c>
      <c r="N5" s="24">
        <f t="shared" si="0"/>
        <v>0.61584553928095875</v>
      </c>
      <c r="O5" s="24">
        <f t="shared" si="0"/>
        <v>0.81045751633986929</v>
      </c>
      <c r="P5" s="25">
        <f t="shared" si="0"/>
        <v>0.78229330930389729</v>
      </c>
    </row>
    <row r="6" spans="1:16" ht="33.950000000000003" customHeight="1">
      <c r="A6" s="20" t="s">
        <v>20</v>
      </c>
      <c r="B6" s="26">
        <v>60.221674876847302</v>
      </c>
      <c r="C6" s="26">
        <v>78.945575567736896</v>
      </c>
      <c r="D6" s="26">
        <v>27.787234042553202</v>
      </c>
      <c r="E6" s="26">
        <v>4.4347826086956497</v>
      </c>
      <c r="F6" s="26">
        <v>342.50621468926602</v>
      </c>
      <c r="G6" s="26">
        <v>130.32770391663701</v>
      </c>
      <c r="H6" s="26">
        <v>78.508180943214597</v>
      </c>
      <c r="I6" s="26">
        <v>14.256880733945</v>
      </c>
      <c r="J6" s="26">
        <v>24.391389432485301</v>
      </c>
      <c r="K6" s="26">
        <v>238.358565737052</v>
      </c>
      <c r="L6" s="26">
        <v>85.171593830334203</v>
      </c>
      <c r="M6" s="26">
        <v>209.26271186440701</v>
      </c>
      <c r="N6" s="26">
        <v>90.0281081081081</v>
      </c>
      <c r="O6" s="26">
        <v>104.786290322581</v>
      </c>
      <c r="P6" s="27">
        <f>IFERROR(SUMPRODUCT(B4:O4,B6:O6)/SUM(B4:O4),"")</f>
        <v>148.53804066117621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3A7D6FFA-7476-4BB7-B9C8-6C8898827C7D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66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182</v>
      </c>
      <c r="C3" s="21">
        <v>451</v>
      </c>
      <c r="D3" s="21">
        <v>6</v>
      </c>
      <c r="E3" s="21">
        <v>122</v>
      </c>
      <c r="F3" s="21">
        <v>33</v>
      </c>
      <c r="G3" s="21">
        <v>609</v>
      </c>
      <c r="H3" s="21">
        <v>128</v>
      </c>
      <c r="I3" s="21">
        <v>164</v>
      </c>
      <c r="J3" s="21">
        <v>199</v>
      </c>
      <c r="K3" s="21">
        <v>100</v>
      </c>
      <c r="L3" s="21">
        <v>377</v>
      </c>
      <c r="M3" s="21"/>
      <c r="N3" s="21">
        <v>379</v>
      </c>
      <c r="O3" s="21">
        <v>104</v>
      </c>
      <c r="P3" s="22">
        <f>SUM(B3:O3)</f>
        <v>2854</v>
      </c>
    </row>
    <row r="4" spans="1:16" s="6" customFormat="1" ht="33.950000000000003" customHeight="1">
      <c r="A4" s="20" t="s">
        <v>18</v>
      </c>
      <c r="B4" s="23">
        <v>88</v>
      </c>
      <c r="C4" s="23">
        <v>360</v>
      </c>
      <c r="D4" s="23">
        <v>4</v>
      </c>
      <c r="E4" s="23">
        <v>14</v>
      </c>
      <c r="F4" s="23">
        <v>23</v>
      </c>
      <c r="G4" s="23">
        <v>461</v>
      </c>
      <c r="H4" s="23">
        <v>2</v>
      </c>
      <c r="I4" s="30">
        <v>29</v>
      </c>
      <c r="J4" s="23">
        <v>190</v>
      </c>
      <c r="K4" s="23">
        <v>81</v>
      </c>
      <c r="L4" s="23">
        <v>343</v>
      </c>
      <c r="M4" s="23"/>
      <c r="N4" s="23">
        <v>281</v>
      </c>
      <c r="O4" s="23">
        <v>71</v>
      </c>
      <c r="P4" s="22">
        <f>SUM(B4:O4)</f>
        <v>1947</v>
      </c>
    </row>
    <row r="5" spans="1:16" ht="33.950000000000003" customHeight="1">
      <c r="A5" s="20" t="s">
        <v>19</v>
      </c>
      <c r="B5" s="24">
        <f>IFERROR(B4/B3,"")</f>
        <v>0.48351648351648352</v>
      </c>
      <c r="C5" s="24">
        <f t="shared" ref="C5:P5" si="0">IFERROR(C4/C3,"")</f>
        <v>0.79822616407982261</v>
      </c>
      <c r="D5" s="24">
        <f t="shared" si="0"/>
        <v>0.66666666666666663</v>
      </c>
      <c r="E5" s="24">
        <f t="shared" si="0"/>
        <v>0.11475409836065574</v>
      </c>
      <c r="F5" s="24">
        <f t="shared" si="0"/>
        <v>0.69696969696969702</v>
      </c>
      <c r="G5" s="24">
        <f t="shared" si="0"/>
        <v>0.75697865353037763</v>
      </c>
      <c r="H5" s="24">
        <f t="shared" si="0"/>
        <v>1.5625E-2</v>
      </c>
      <c r="I5" s="24">
        <f t="shared" si="0"/>
        <v>0.17682926829268292</v>
      </c>
      <c r="J5" s="24">
        <f t="shared" si="0"/>
        <v>0.95477386934673369</v>
      </c>
      <c r="K5" s="24">
        <f t="shared" si="0"/>
        <v>0.81</v>
      </c>
      <c r="L5" s="24">
        <f t="shared" si="0"/>
        <v>0.90981432360742709</v>
      </c>
      <c r="M5" s="24" t="str">
        <f t="shared" si="0"/>
        <v/>
      </c>
      <c r="N5" s="24">
        <f t="shared" si="0"/>
        <v>0.74142480211081796</v>
      </c>
      <c r="O5" s="24">
        <f t="shared" si="0"/>
        <v>0.68269230769230771</v>
      </c>
      <c r="P5" s="25">
        <f t="shared" si="0"/>
        <v>0.68220042046250873</v>
      </c>
    </row>
    <row r="6" spans="1:16" ht="33.950000000000003" customHeight="1">
      <c r="A6" s="20" t="s">
        <v>20</v>
      </c>
      <c r="B6" s="26">
        <v>45.477272727272698</v>
      </c>
      <c r="C6" s="26">
        <v>74.827777777777797</v>
      </c>
      <c r="D6" s="26">
        <v>6</v>
      </c>
      <c r="E6" s="26">
        <v>80.642857142857096</v>
      </c>
      <c r="F6" s="26">
        <v>9.2173913043478297</v>
      </c>
      <c r="G6" s="26">
        <v>65.407809110629103</v>
      </c>
      <c r="H6" s="26">
        <v>15.5</v>
      </c>
      <c r="I6" s="26">
        <v>22.8965517241379</v>
      </c>
      <c r="J6" s="26">
        <v>38.815789473684198</v>
      </c>
      <c r="K6" s="26">
        <v>45.049382716049401</v>
      </c>
      <c r="L6" s="26">
        <v>41.4110787172012</v>
      </c>
      <c r="M6" s="26"/>
      <c r="N6" s="26">
        <v>69.355871886120994</v>
      </c>
      <c r="O6" s="26">
        <v>34.802816901408399</v>
      </c>
      <c r="P6" s="27">
        <f>IFERROR(SUMPRODUCT(B4:O4,B6:O6)/SUM(B4:O4),"")</f>
        <v>56.672316384180803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697316CD-F14F-4B85-B3F8-A124C93BBEEC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43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527</v>
      </c>
      <c r="C3" s="21">
        <v>1034</v>
      </c>
      <c r="D3" s="21">
        <v>295</v>
      </c>
      <c r="E3" s="21">
        <v>329</v>
      </c>
      <c r="F3" s="21">
        <v>885</v>
      </c>
      <c r="G3" s="21">
        <v>619</v>
      </c>
      <c r="H3" s="21">
        <v>516</v>
      </c>
      <c r="I3" s="21">
        <v>416</v>
      </c>
      <c r="J3" s="21">
        <v>491</v>
      </c>
      <c r="K3" s="21">
        <v>88</v>
      </c>
      <c r="L3" s="21">
        <v>690</v>
      </c>
      <c r="M3" s="21">
        <v>145</v>
      </c>
      <c r="N3" s="21">
        <v>961</v>
      </c>
      <c r="O3" s="21">
        <v>785</v>
      </c>
      <c r="P3" s="22">
        <f>SUM(B3:O3)</f>
        <v>7781</v>
      </c>
    </row>
    <row r="4" spans="1:16" s="6" customFormat="1" ht="33.950000000000003" customHeight="1">
      <c r="A4" s="20" t="s">
        <v>18</v>
      </c>
      <c r="B4" s="23">
        <v>406</v>
      </c>
      <c r="C4" s="23">
        <v>871</v>
      </c>
      <c r="D4" s="23">
        <v>181</v>
      </c>
      <c r="E4" s="23">
        <v>294</v>
      </c>
      <c r="F4" s="23">
        <v>461</v>
      </c>
      <c r="G4" s="23">
        <v>113</v>
      </c>
      <c r="H4" s="23">
        <v>17</v>
      </c>
      <c r="I4" s="30">
        <v>2</v>
      </c>
      <c r="J4" s="23">
        <v>30</v>
      </c>
      <c r="K4" s="23">
        <v>76</v>
      </c>
      <c r="L4" s="23">
        <v>649</v>
      </c>
      <c r="M4" s="23">
        <v>9</v>
      </c>
      <c r="N4" s="23">
        <v>734</v>
      </c>
      <c r="O4" s="23">
        <v>388</v>
      </c>
      <c r="P4" s="22">
        <f>SUM(B4:O4)</f>
        <v>4231</v>
      </c>
    </row>
    <row r="5" spans="1:16" ht="33.950000000000003" customHeight="1">
      <c r="A5" s="20" t="s">
        <v>19</v>
      </c>
      <c r="B5" s="24">
        <f>IFERROR(B4/B3,"")</f>
        <v>0.77039848197343452</v>
      </c>
      <c r="C5" s="24">
        <f t="shared" ref="C5:P5" si="0">IFERROR(C4/C3,"")</f>
        <v>0.84235976789168276</v>
      </c>
      <c r="D5" s="24">
        <f t="shared" si="0"/>
        <v>0.61355932203389829</v>
      </c>
      <c r="E5" s="24">
        <f t="shared" si="0"/>
        <v>0.8936170212765957</v>
      </c>
      <c r="F5" s="24">
        <f t="shared" si="0"/>
        <v>0.52090395480225993</v>
      </c>
      <c r="G5" s="24">
        <f t="shared" si="0"/>
        <v>0.18255250403877221</v>
      </c>
      <c r="H5" s="24">
        <f t="shared" si="0"/>
        <v>3.294573643410853E-2</v>
      </c>
      <c r="I5" s="24">
        <f t="shared" si="0"/>
        <v>4.807692307692308E-3</v>
      </c>
      <c r="J5" s="24">
        <f t="shared" si="0"/>
        <v>6.1099796334012219E-2</v>
      </c>
      <c r="K5" s="24">
        <f t="shared" si="0"/>
        <v>0.86363636363636365</v>
      </c>
      <c r="L5" s="24">
        <f t="shared" si="0"/>
        <v>0.94057971014492758</v>
      </c>
      <c r="M5" s="24">
        <f t="shared" si="0"/>
        <v>6.2068965517241378E-2</v>
      </c>
      <c r="N5" s="24">
        <f t="shared" si="0"/>
        <v>0.76378772112382931</v>
      </c>
      <c r="O5" s="24">
        <f t="shared" si="0"/>
        <v>0.49426751592356688</v>
      </c>
      <c r="P5" s="25">
        <f t="shared" si="0"/>
        <v>0.54376044210255747</v>
      </c>
    </row>
    <row r="6" spans="1:16" ht="33.950000000000003" customHeight="1">
      <c r="A6" s="20" t="s">
        <v>20</v>
      </c>
      <c r="B6" s="26">
        <v>77.029556650246306</v>
      </c>
      <c r="C6" s="26">
        <v>58.323765786452398</v>
      </c>
      <c r="D6" s="26">
        <v>41.988950276243102</v>
      </c>
      <c r="E6" s="26">
        <v>58.789115646258502</v>
      </c>
      <c r="F6" s="26">
        <v>74.401301518438203</v>
      </c>
      <c r="G6" s="26">
        <v>55.876106194690301</v>
      </c>
      <c r="H6" s="26">
        <v>43.823529411764703</v>
      </c>
      <c r="I6" s="26">
        <v>5</v>
      </c>
      <c r="J6" s="26">
        <v>26.1666666666667</v>
      </c>
      <c r="K6" s="26">
        <v>26.039473684210499</v>
      </c>
      <c r="L6" s="26">
        <v>40.138674884437599</v>
      </c>
      <c r="M6" s="26">
        <v>18.1111111111111</v>
      </c>
      <c r="N6" s="26">
        <v>32.895095367847397</v>
      </c>
      <c r="O6" s="26">
        <v>31.878865979381398</v>
      </c>
      <c r="P6" s="27">
        <f>IFERROR(SUMPRODUCT(B4:O4,B6:O6)/SUM(B4:O4),"")</f>
        <v>50.535807137792489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7FC619A4-EDEA-4B69-8CD9-6B47CBA8741A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46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437</v>
      </c>
      <c r="C3" s="21">
        <v>2182</v>
      </c>
      <c r="D3" s="21">
        <v>560</v>
      </c>
      <c r="E3" s="21">
        <v>120</v>
      </c>
      <c r="F3" s="21">
        <v>809</v>
      </c>
      <c r="G3" s="21">
        <v>1567</v>
      </c>
      <c r="H3" s="21">
        <v>1768</v>
      </c>
      <c r="I3" s="21">
        <v>503</v>
      </c>
      <c r="J3" s="21">
        <v>1596</v>
      </c>
      <c r="K3" s="21">
        <v>799</v>
      </c>
      <c r="L3" s="21">
        <v>411</v>
      </c>
      <c r="M3" s="21">
        <v>102</v>
      </c>
      <c r="N3" s="21">
        <v>511</v>
      </c>
      <c r="O3" s="21">
        <v>41</v>
      </c>
      <c r="P3" s="22">
        <f>SUM(B3:O3)</f>
        <v>11406</v>
      </c>
    </row>
    <row r="4" spans="1:16" s="6" customFormat="1" ht="33.950000000000003" customHeight="1">
      <c r="A4" s="20" t="s">
        <v>18</v>
      </c>
      <c r="B4" s="23">
        <v>316</v>
      </c>
      <c r="C4" s="23">
        <v>1465</v>
      </c>
      <c r="D4" s="23">
        <v>463</v>
      </c>
      <c r="E4" s="23">
        <v>101</v>
      </c>
      <c r="F4" s="23">
        <v>676</v>
      </c>
      <c r="G4" s="23">
        <v>100</v>
      </c>
      <c r="H4" s="23">
        <v>1284</v>
      </c>
      <c r="I4" s="30">
        <v>251</v>
      </c>
      <c r="J4" s="23">
        <v>711</v>
      </c>
      <c r="K4" s="23">
        <v>782</v>
      </c>
      <c r="L4" s="23">
        <v>352</v>
      </c>
      <c r="M4" s="23">
        <v>98</v>
      </c>
      <c r="N4" s="23">
        <v>456</v>
      </c>
      <c r="O4" s="23">
        <v>39</v>
      </c>
      <c r="P4" s="22">
        <f>SUM(B4:O4)</f>
        <v>7094</v>
      </c>
    </row>
    <row r="5" spans="1:16" ht="33.950000000000003" customHeight="1">
      <c r="A5" s="20" t="s">
        <v>19</v>
      </c>
      <c r="B5" s="24">
        <f>IFERROR(B4/B3,"")</f>
        <v>0.72311212814645309</v>
      </c>
      <c r="C5" s="24">
        <f t="shared" ref="C5:P5" si="0">IFERROR(C4/C3,"")</f>
        <v>0.67140238313473877</v>
      </c>
      <c r="D5" s="24">
        <f t="shared" si="0"/>
        <v>0.82678571428571423</v>
      </c>
      <c r="E5" s="24">
        <f t="shared" si="0"/>
        <v>0.84166666666666667</v>
      </c>
      <c r="F5" s="24">
        <f t="shared" si="0"/>
        <v>0.8355995055624228</v>
      </c>
      <c r="G5" s="24">
        <f t="shared" si="0"/>
        <v>6.3816209317166556E-2</v>
      </c>
      <c r="H5" s="24">
        <f t="shared" si="0"/>
        <v>0.72624434389140269</v>
      </c>
      <c r="I5" s="24">
        <f t="shared" si="0"/>
        <v>0.49900596421471172</v>
      </c>
      <c r="J5" s="24">
        <f t="shared" si="0"/>
        <v>0.44548872180451127</v>
      </c>
      <c r="K5" s="24">
        <f t="shared" si="0"/>
        <v>0.97872340425531912</v>
      </c>
      <c r="L5" s="24">
        <f t="shared" si="0"/>
        <v>0.85644768856447684</v>
      </c>
      <c r="M5" s="24">
        <f t="shared" si="0"/>
        <v>0.96078431372549022</v>
      </c>
      <c r="N5" s="24">
        <f t="shared" si="0"/>
        <v>0.89236790606653615</v>
      </c>
      <c r="O5" s="24">
        <f t="shared" si="0"/>
        <v>0.95121951219512191</v>
      </c>
      <c r="P5" s="25">
        <f t="shared" si="0"/>
        <v>0.6219533578818166</v>
      </c>
    </row>
    <row r="6" spans="1:16" ht="33.950000000000003" customHeight="1">
      <c r="A6" s="20" t="s">
        <v>20</v>
      </c>
      <c r="B6" s="26">
        <v>116.21202531645601</v>
      </c>
      <c r="C6" s="26">
        <v>54.607508532423203</v>
      </c>
      <c r="D6" s="26">
        <v>113.332613390929</v>
      </c>
      <c r="E6" s="26">
        <v>18.485148514851499</v>
      </c>
      <c r="F6" s="26">
        <v>159.233727810651</v>
      </c>
      <c r="G6" s="26">
        <v>28.73</v>
      </c>
      <c r="H6" s="26">
        <v>64.545171339563893</v>
      </c>
      <c r="I6" s="26">
        <v>52.904382470119501</v>
      </c>
      <c r="J6" s="26">
        <v>98.201125175808698</v>
      </c>
      <c r="K6" s="26">
        <v>114.68670076726301</v>
      </c>
      <c r="L6" s="26">
        <v>14.161931818181801</v>
      </c>
      <c r="M6" s="26">
        <v>81.785714285714306</v>
      </c>
      <c r="N6" s="26">
        <v>22.984649122806999</v>
      </c>
      <c r="O6" s="26">
        <v>1.94871794871795</v>
      </c>
      <c r="P6" s="27">
        <f>IFERROR(SUMPRODUCT(B4:O4,B6:O6)/SUM(B4:O4),"")</f>
        <v>79.052156752184942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F1CF3C61-DE9F-410B-888A-8DA5933D6347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49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85</v>
      </c>
      <c r="C3" s="21">
        <v>1338</v>
      </c>
      <c r="D3" s="21"/>
      <c r="E3" s="21"/>
      <c r="F3" s="21">
        <v>402</v>
      </c>
      <c r="G3" s="21">
        <v>2090</v>
      </c>
      <c r="H3" s="21">
        <v>358</v>
      </c>
      <c r="I3" s="21">
        <v>190</v>
      </c>
      <c r="J3" s="21">
        <v>87</v>
      </c>
      <c r="K3" s="21">
        <v>19</v>
      </c>
      <c r="L3" s="21">
        <v>105</v>
      </c>
      <c r="M3" s="21"/>
      <c r="N3" s="21">
        <v>110</v>
      </c>
      <c r="O3" s="21">
        <v>155</v>
      </c>
      <c r="P3" s="22">
        <f>SUM(B3:O3)</f>
        <v>4939</v>
      </c>
    </row>
    <row r="4" spans="1:16" s="6" customFormat="1" ht="33.950000000000003" customHeight="1">
      <c r="A4" s="20" t="s">
        <v>18</v>
      </c>
      <c r="B4" s="23">
        <v>70</v>
      </c>
      <c r="C4" s="23">
        <v>975</v>
      </c>
      <c r="D4" s="23"/>
      <c r="E4" s="23"/>
      <c r="F4" s="23">
        <v>329</v>
      </c>
      <c r="G4" s="23">
        <v>1578</v>
      </c>
      <c r="H4" s="23">
        <v>231</v>
      </c>
      <c r="I4" s="30">
        <v>120</v>
      </c>
      <c r="J4" s="23">
        <v>83</v>
      </c>
      <c r="K4" s="23">
        <v>11</v>
      </c>
      <c r="L4" s="23">
        <v>69</v>
      </c>
      <c r="M4" s="23"/>
      <c r="N4" s="23">
        <v>102</v>
      </c>
      <c r="O4" s="23">
        <v>149</v>
      </c>
      <c r="P4" s="22">
        <f>SUM(B4:O4)</f>
        <v>3717</v>
      </c>
    </row>
    <row r="5" spans="1:16" ht="33.950000000000003" customHeight="1">
      <c r="A5" s="20" t="s">
        <v>19</v>
      </c>
      <c r="B5" s="24">
        <f>IFERROR(B4/B3,"")</f>
        <v>0.82352941176470584</v>
      </c>
      <c r="C5" s="24">
        <f t="shared" ref="C5:P5" si="0">IFERROR(C4/C3,"")</f>
        <v>0.72869955156950672</v>
      </c>
      <c r="D5" s="24" t="str">
        <f t="shared" si="0"/>
        <v/>
      </c>
      <c r="E5" s="24" t="str">
        <f t="shared" si="0"/>
        <v/>
      </c>
      <c r="F5" s="24">
        <f t="shared" si="0"/>
        <v>0.81840796019900497</v>
      </c>
      <c r="G5" s="24">
        <f t="shared" si="0"/>
        <v>0.75502392344497604</v>
      </c>
      <c r="H5" s="24">
        <f t="shared" si="0"/>
        <v>0.64525139664804465</v>
      </c>
      <c r="I5" s="24">
        <f t="shared" si="0"/>
        <v>0.63157894736842102</v>
      </c>
      <c r="J5" s="24">
        <f t="shared" si="0"/>
        <v>0.95402298850574707</v>
      </c>
      <c r="K5" s="24">
        <f t="shared" si="0"/>
        <v>0.57894736842105265</v>
      </c>
      <c r="L5" s="24">
        <f t="shared" si="0"/>
        <v>0.65714285714285714</v>
      </c>
      <c r="M5" s="24" t="str">
        <f t="shared" si="0"/>
        <v/>
      </c>
      <c r="N5" s="24">
        <f t="shared" si="0"/>
        <v>0.92727272727272725</v>
      </c>
      <c r="O5" s="24">
        <f t="shared" si="0"/>
        <v>0.96129032258064517</v>
      </c>
      <c r="P5" s="25">
        <f t="shared" si="0"/>
        <v>0.75258149422960119</v>
      </c>
    </row>
    <row r="6" spans="1:16" ht="33.950000000000003" customHeight="1">
      <c r="A6" s="20" t="s">
        <v>20</v>
      </c>
      <c r="B6" s="26">
        <v>39.257142857142902</v>
      </c>
      <c r="C6" s="26">
        <v>205.475897435897</v>
      </c>
      <c r="D6" s="26"/>
      <c r="E6" s="26"/>
      <c r="F6" s="26">
        <v>67.984802431610902</v>
      </c>
      <c r="G6" s="26">
        <v>92.323827629911307</v>
      </c>
      <c r="H6" s="26">
        <v>48.359307359307401</v>
      </c>
      <c r="I6" s="26">
        <v>59.3333333333333</v>
      </c>
      <c r="J6" s="26">
        <v>30.7590361445783</v>
      </c>
      <c r="K6" s="26">
        <v>11.545454545454501</v>
      </c>
      <c r="L6" s="26">
        <v>9.4492753623188399</v>
      </c>
      <c r="M6" s="26"/>
      <c r="N6" s="26">
        <v>8.8431372549019596</v>
      </c>
      <c r="O6" s="26">
        <v>64.744966442953</v>
      </c>
      <c r="P6" s="27">
        <f>IFERROR(SUMPRODUCT(B4:O4,B6:O6)/SUM(B4:O4),"")</f>
        <v>108.50497713209565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881A3BF8-1B0D-456C-A29A-E1ED0246DA2B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67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1228</v>
      </c>
      <c r="C3" s="21">
        <v>5666</v>
      </c>
      <c r="D3" s="21">
        <v>1837</v>
      </c>
      <c r="E3" s="21">
        <v>2360</v>
      </c>
      <c r="F3" s="21">
        <v>9642</v>
      </c>
      <c r="G3" s="21">
        <v>11765</v>
      </c>
      <c r="H3" s="21">
        <v>2731</v>
      </c>
      <c r="I3" s="21">
        <v>1575</v>
      </c>
      <c r="J3" s="21">
        <v>3114</v>
      </c>
      <c r="K3" s="21">
        <v>934</v>
      </c>
      <c r="L3" s="21">
        <v>5653</v>
      </c>
      <c r="M3" s="21">
        <v>654</v>
      </c>
      <c r="N3" s="21">
        <v>2719</v>
      </c>
      <c r="O3" s="21">
        <v>954</v>
      </c>
      <c r="P3" s="22">
        <f>SUM(B3:O3)</f>
        <v>50832</v>
      </c>
    </row>
    <row r="4" spans="1:16" s="6" customFormat="1" ht="33.950000000000003" customHeight="1">
      <c r="A4" s="20" t="s">
        <v>18</v>
      </c>
      <c r="B4" s="23">
        <v>1100</v>
      </c>
      <c r="C4" s="23">
        <v>4771</v>
      </c>
      <c r="D4" s="23">
        <v>1301</v>
      </c>
      <c r="E4" s="23">
        <v>2048</v>
      </c>
      <c r="F4" s="23">
        <v>7745</v>
      </c>
      <c r="G4" s="23">
        <v>10488</v>
      </c>
      <c r="H4" s="23">
        <v>684</v>
      </c>
      <c r="I4" s="30">
        <v>1050</v>
      </c>
      <c r="J4" s="23">
        <v>3073</v>
      </c>
      <c r="K4" s="23">
        <v>826</v>
      </c>
      <c r="L4" s="23">
        <v>5428</v>
      </c>
      <c r="M4" s="23">
        <v>501</v>
      </c>
      <c r="N4" s="23">
        <v>2120</v>
      </c>
      <c r="O4" s="23">
        <v>837</v>
      </c>
      <c r="P4" s="22">
        <f>SUM(B4:O4)</f>
        <v>41972</v>
      </c>
    </row>
    <row r="5" spans="1:16" ht="33.950000000000003" customHeight="1">
      <c r="A5" s="20" t="s">
        <v>19</v>
      </c>
      <c r="B5" s="24">
        <f>IFERROR(B4/B3,"")</f>
        <v>0.89576547231270354</v>
      </c>
      <c r="C5" s="24">
        <f t="shared" ref="C5:P5" si="0">IFERROR(C4/C3,"")</f>
        <v>0.84204024002823863</v>
      </c>
      <c r="D5" s="24">
        <f t="shared" si="0"/>
        <v>0.70821992378878607</v>
      </c>
      <c r="E5" s="24">
        <f t="shared" si="0"/>
        <v>0.8677966101694915</v>
      </c>
      <c r="F5" s="24">
        <f t="shared" si="0"/>
        <v>0.80325658577058701</v>
      </c>
      <c r="G5" s="24">
        <f t="shared" si="0"/>
        <v>0.89145771355716108</v>
      </c>
      <c r="H5" s="24">
        <f t="shared" si="0"/>
        <v>0.2504577077993409</v>
      </c>
      <c r="I5" s="24">
        <f t="shared" si="0"/>
        <v>0.66666666666666663</v>
      </c>
      <c r="J5" s="24">
        <f t="shared" si="0"/>
        <v>0.9868336544637123</v>
      </c>
      <c r="K5" s="24">
        <f t="shared" si="0"/>
        <v>0.88436830835117775</v>
      </c>
      <c r="L5" s="24">
        <f t="shared" si="0"/>
        <v>0.96019812488943923</v>
      </c>
      <c r="M5" s="24">
        <f t="shared" si="0"/>
        <v>0.76605504587155959</v>
      </c>
      <c r="N5" s="24">
        <f t="shared" si="0"/>
        <v>0.77969841853622657</v>
      </c>
      <c r="O5" s="24">
        <f t="shared" si="0"/>
        <v>0.87735849056603776</v>
      </c>
      <c r="P5" s="25">
        <f t="shared" si="0"/>
        <v>0.8257003462385899</v>
      </c>
    </row>
    <row r="6" spans="1:16" ht="33.950000000000003" customHeight="1">
      <c r="A6" s="20" t="s">
        <v>20</v>
      </c>
      <c r="B6" s="26">
        <v>98.801818181818206</v>
      </c>
      <c r="C6" s="26">
        <v>155.50869838608301</v>
      </c>
      <c r="D6" s="26">
        <v>148.843197540354</v>
      </c>
      <c r="E6" s="26">
        <v>160.89892578125</v>
      </c>
      <c r="F6" s="26">
        <v>373.51258876694601</v>
      </c>
      <c r="G6" s="26">
        <v>115.46348207475199</v>
      </c>
      <c r="H6" s="26">
        <v>51.616959064327503</v>
      </c>
      <c r="I6" s="26">
        <v>152.1</v>
      </c>
      <c r="J6" s="26">
        <v>85.119101854864994</v>
      </c>
      <c r="K6" s="26">
        <v>71.319612590798997</v>
      </c>
      <c r="L6" s="26">
        <v>104.09082535003699</v>
      </c>
      <c r="M6" s="26">
        <v>83.686626746507002</v>
      </c>
      <c r="N6" s="26">
        <v>130.254245283019</v>
      </c>
      <c r="O6" s="26">
        <v>402.10274790919999</v>
      </c>
      <c r="P6" s="27">
        <f>IFERROR(SUMPRODUCT(B4:O4,B6:O6)/SUM(B4:O4),"")</f>
        <v>171.84644524921376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459D73FE-3FAA-4F24-B422-9D9A93E26161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9"/>
  <sheetViews>
    <sheetView showGridLines="0" workbookViewId="0">
      <selection activeCell="B41" sqref="B41:C42"/>
    </sheetView>
  </sheetViews>
  <sheetFormatPr defaultColWidth="11.42578125" defaultRowHeight="12.75"/>
  <cols>
    <col min="1" max="1" width="46.7109375" customWidth="1"/>
    <col min="2" max="15" width="13.28515625" customWidth="1"/>
    <col min="16" max="16" width="13.28515625" style="2" customWidth="1"/>
  </cols>
  <sheetData>
    <row r="1" spans="1:16" ht="51.95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</row>
    <row r="2" spans="1:16" ht="42" customHeight="1">
      <c r="A2" s="18" t="s">
        <v>55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8" t="s">
        <v>14</v>
      </c>
      <c r="O2" s="18" t="s">
        <v>15</v>
      </c>
      <c r="P2" s="19" t="s">
        <v>16</v>
      </c>
    </row>
    <row r="3" spans="1:16" s="1" customFormat="1" ht="33.950000000000003" customHeight="1">
      <c r="A3" s="20" t="s">
        <v>17</v>
      </c>
      <c r="B3" s="21">
        <v>620</v>
      </c>
      <c r="C3" s="21">
        <v>3034</v>
      </c>
      <c r="D3" s="21">
        <v>207</v>
      </c>
      <c r="E3" s="21">
        <v>231</v>
      </c>
      <c r="F3" s="21">
        <v>1296</v>
      </c>
      <c r="G3" s="21">
        <v>1766</v>
      </c>
      <c r="H3" s="21">
        <v>870</v>
      </c>
      <c r="I3" s="21">
        <v>254</v>
      </c>
      <c r="J3" s="21">
        <v>484</v>
      </c>
      <c r="K3" s="21">
        <v>72</v>
      </c>
      <c r="L3" s="21">
        <v>1898</v>
      </c>
      <c r="M3" s="21">
        <v>91</v>
      </c>
      <c r="N3" s="21">
        <v>660</v>
      </c>
      <c r="O3" s="21">
        <v>180</v>
      </c>
      <c r="P3" s="22">
        <f>SUM(B3:O3)</f>
        <v>11663</v>
      </c>
    </row>
    <row r="4" spans="1:16" s="6" customFormat="1" ht="33.950000000000003" customHeight="1">
      <c r="A4" s="20" t="s">
        <v>18</v>
      </c>
      <c r="B4" s="23">
        <v>578</v>
      </c>
      <c r="C4" s="23">
        <v>2716</v>
      </c>
      <c r="D4" s="23">
        <v>43</v>
      </c>
      <c r="E4" s="23">
        <v>106</v>
      </c>
      <c r="F4" s="23">
        <v>976</v>
      </c>
      <c r="G4" s="23">
        <v>1373</v>
      </c>
      <c r="H4" s="23">
        <v>664</v>
      </c>
      <c r="I4" s="30">
        <v>120</v>
      </c>
      <c r="J4" s="23">
        <v>458</v>
      </c>
      <c r="K4" s="23">
        <v>68</v>
      </c>
      <c r="L4" s="23">
        <v>1778</v>
      </c>
      <c r="M4" s="23">
        <v>88</v>
      </c>
      <c r="N4" s="23">
        <v>538</v>
      </c>
      <c r="O4" s="23">
        <v>163</v>
      </c>
      <c r="P4" s="22">
        <f>SUM(B4:O4)</f>
        <v>9669</v>
      </c>
    </row>
    <row r="5" spans="1:16" ht="33.950000000000003" customHeight="1">
      <c r="A5" s="20" t="s">
        <v>19</v>
      </c>
      <c r="B5" s="24">
        <f>IFERROR(B4/B3,"")</f>
        <v>0.93225806451612903</v>
      </c>
      <c r="C5" s="24">
        <f t="shared" ref="C5:P5" si="0">IFERROR(C4/C3,"")</f>
        <v>0.89518787079762685</v>
      </c>
      <c r="D5" s="24">
        <f t="shared" si="0"/>
        <v>0.20772946859903382</v>
      </c>
      <c r="E5" s="24">
        <f t="shared" si="0"/>
        <v>0.45887445887445888</v>
      </c>
      <c r="F5" s="24">
        <f t="shared" si="0"/>
        <v>0.75308641975308643</v>
      </c>
      <c r="G5" s="24">
        <f t="shared" si="0"/>
        <v>0.77746319365798411</v>
      </c>
      <c r="H5" s="24">
        <f t="shared" si="0"/>
        <v>0.76321839080459775</v>
      </c>
      <c r="I5" s="24">
        <f t="shared" si="0"/>
        <v>0.47244094488188976</v>
      </c>
      <c r="J5" s="24">
        <f t="shared" si="0"/>
        <v>0.94628099173553715</v>
      </c>
      <c r="K5" s="24">
        <f t="shared" si="0"/>
        <v>0.94444444444444442</v>
      </c>
      <c r="L5" s="24">
        <f t="shared" si="0"/>
        <v>0.93677555321390937</v>
      </c>
      <c r="M5" s="24">
        <f t="shared" si="0"/>
        <v>0.96703296703296704</v>
      </c>
      <c r="N5" s="24">
        <f t="shared" si="0"/>
        <v>0.81515151515151518</v>
      </c>
      <c r="O5" s="24">
        <f t="shared" si="0"/>
        <v>0.90555555555555556</v>
      </c>
      <c r="P5" s="25">
        <f t="shared" si="0"/>
        <v>0.82903198147989365</v>
      </c>
    </row>
    <row r="6" spans="1:16" ht="33.950000000000003" customHeight="1">
      <c r="A6" s="20" t="s">
        <v>20</v>
      </c>
      <c r="B6" s="26">
        <v>78.309688581314902</v>
      </c>
      <c r="C6" s="26">
        <v>133.01546391752601</v>
      </c>
      <c r="D6" s="26">
        <v>90.813953488372107</v>
      </c>
      <c r="E6" s="26">
        <v>420.55660377358498</v>
      </c>
      <c r="F6" s="26">
        <v>200.93954918032799</v>
      </c>
      <c r="G6" s="26">
        <v>50.057538237436297</v>
      </c>
      <c r="H6" s="26">
        <v>73.786144578313298</v>
      </c>
      <c r="I6" s="26">
        <v>33.566666666666698</v>
      </c>
      <c r="J6" s="26">
        <v>89.836244541484703</v>
      </c>
      <c r="K6" s="26">
        <v>19.573529411764699</v>
      </c>
      <c r="L6" s="26">
        <v>107.150731158605</v>
      </c>
      <c r="M6" s="26">
        <v>112.318181818182</v>
      </c>
      <c r="N6" s="26">
        <v>24.514869888475801</v>
      </c>
      <c r="O6" s="26">
        <v>264.552147239264</v>
      </c>
      <c r="P6" s="27">
        <f>IFERROR(SUMPRODUCT(B4:O4,B6:O6)/SUM(B4:O4),"")</f>
        <v>110.87702968249049</v>
      </c>
    </row>
    <row r="7" spans="1:16" ht="13.5" customHeight="1" thickBot="1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16" ht="13.5" customHeight="1">
      <c r="B8" s="52" t="s">
        <v>60</v>
      </c>
      <c r="C8" s="53"/>
    </row>
    <row r="9" spans="1:16" ht="14.25" customHeight="1" thickBot="1">
      <c r="B9" s="54"/>
      <c r="C9" s="55"/>
    </row>
  </sheetData>
  <mergeCells count="2">
    <mergeCell ref="A1:P1"/>
    <mergeCell ref="B8:C9"/>
  </mergeCells>
  <hyperlinks>
    <hyperlink ref="B8:C9" location="TOTAL!A1" display="☰  ÍNDICE" xr:uid="{46AB3AC7-0672-4DEE-AC6F-E2BD8156836F}"/>
  </hyperlink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42"/>
  <sheetViews>
    <sheetView showGridLines="0" zoomScale="80" zoomScaleNormal="80" workbookViewId="0">
      <selection activeCell="B41" sqref="B41:C42"/>
    </sheetView>
  </sheetViews>
  <sheetFormatPr defaultColWidth="11.42578125" defaultRowHeight="12.75"/>
  <cols>
    <col min="1" max="1" width="42.85546875" customWidth="1"/>
    <col min="2" max="15" width="14.42578125" customWidth="1"/>
    <col min="16" max="16" width="16.7109375" customWidth="1"/>
  </cols>
  <sheetData>
    <row r="1" spans="1:16" ht="48" customHeight="1">
      <c r="A1" s="33" t="s">
        <v>68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ht="24" customHeight="1">
      <c r="A2" s="35" t="s">
        <v>69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</row>
    <row r="3" spans="1:16" ht="1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</row>
    <row r="4" spans="1:16" ht="42" customHeight="1">
      <c r="A4" s="37" t="s">
        <v>70</v>
      </c>
      <c r="B4" s="37" t="s">
        <v>2</v>
      </c>
      <c r="C4" s="37" t="s">
        <v>3</v>
      </c>
      <c r="D4" s="37" t="s">
        <v>4</v>
      </c>
      <c r="E4" s="37" t="s">
        <v>5</v>
      </c>
      <c r="F4" s="37" t="s">
        <v>6</v>
      </c>
      <c r="G4" s="37" t="s">
        <v>7</v>
      </c>
      <c r="H4" s="37" t="s">
        <v>8</v>
      </c>
      <c r="I4" s="37" t="s">
        <v>9</v>
      </c>
      <c r="J4" s="37" t="s">
        <v>10</v>
      </c>
      <c r="K4" s="37" t="s">
        <v>11</v>
      </c>
      <c r="L4" s="37" t="s">
        <v>12</v>
      </c>
      <c r="M4" s="37" t="s">
        <v>13</v>
      </c>
      <c r="N4" s="37" t="s">
        <v>14</v>
      </c>
      <c r="O4" s="37" t="s">
        <v>15</v>
      </c>
      <c r="P4" s="38" t="s">
        <v>16</v>
      </c>
    </row>
    <row r="5" spans="1:16" ht="13.5">
      <c r="A5" s="39" t="s">
        <v>23</v>
      </c>
      <c r="B5" s="40"/>
      <c r="C5" s="40">
        <v>54</v>
      </c>
      <c r="D5" s="40"/>
      <c r="E5" s="40"/>
      <c r="F5" s="40">
        <v>299</v>
      </c>
      <c r="G5" s="40"/>
      <c r="H5" s="40"/>
      <c r="I5" s="40">
        <v>89</v>
      </c>
      <c r="J5" s="40"/>
      <c r="K5" s="40"/>
      <c r="L5" s="40"/>
      <c r="M5" s="40"/>
      <c r="N5" s="40"/>
      <c r="O5" s="40"/>
      <c r="P5" s="41">
        <f>SUM(B5:O5)</f>
        <v>442</v>
      </c>
    </row>
    <row r="6" spans="1:16" ht="13.5">
      <c r="A6" s="39" t="s">
        <v>26</v>
      </c>
      <c r="B6" s="42"/>
      <c r="C6" s="42"/>
      <c r="D6" s="42"/>
      <c r="E6" s="42">
        <v>8</v>
      </c>
      <c r="F6" s="42">
        <v>220</v>
      </c>
      <c r="G6" s="42"/>
      <c r="H6" s="42"/>
      <c r="I6" s="42">
        <v>317</v>
      </c>
      <c r="J6" s="42"/>
      <c r="K6" s="42"/>
      <c r="L6" s="42"/>
      <c r="M6" s="42">
        <v>165</v>
      </c>
      <c r="N6" s="42">
        <v>1</v>
      </c>
      <c r="O6" s="42">
        <v>817</v>
      </c>
      <c r="P6" s="41">
        <f t="shared" ref="P6:P37" si="0">SUM(B6:O6)</f>
        <v>1528</v>
      </c>
    </row>
    <row r="7" spans="1:16" ht="13.5">
      <c r="A7" s="39" t="s">
        <v>29</v>
      </c>
      <c r="B7" s="40"/>
      <c r="C7" s="40">
        <v>28</v>
      </c>
      <c r="D7" s="40"/>
      <c r="E7" s="40"/>
      <c r="F7" s="40"/>
      <c r="G7" s="40"/>
      <c r="H7" s="40"/>
      <c r="I7" s="40">
        <v>587</v>
      </c>
      <c r="J7" s="40"/>
      <c r="K7" s="40"/>
      <c r="L7" s="40"/>
      <c r="M7" s="40"/>
      <c r="N7" s="40"/>
      <c r="O7" s="40"/>
      <c r="P7" s="41">
        <f t="shared" si="0"/>
        <v>615</v>
      </c>
    </row>
    <row r="8" spans="1:16" ht="13.5">
      <c r="A8" s="39" t="s">
        <v>32</v>
      </c>
      <c r="B8" s="42">
        <v>2</v>
      </c>
      <c r="C8" s="42">
        <v>19</v>
      </c>
      <c r="D8" s="42"/>
      <c r="E8" s="42">
        <v>10</v>
      </c>
      <c r="F8" s="42">
        <v>445</v>
      </c>
      <c r="G8" s="42"/>
      <c r="H8" s="42"/>
      <c r="I8" s="42">
        <v>26</v>
      </c>
      <c r="J8" s="42"/>
      <c r="K8" s="42"/>
      <c r="L8" s="42"/>
      <c r="M8" s="42">
        <v>20</v>
      </c>
      <c r="N8" s="42">
        <v>145</v>
      </c>
      <c r="O8" s="42"/>
      <c r="P8" s="41">
        <f t="shared" si="0"/>
        <v>667</v>
      </c>
    </row>
    <row r="9" spans="1:16" ht="13.5">
      <c r="A9" s="39" t="s">
        <v>61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1">
        <f t="shared" si="0"/>
        <v>0</v>
      </c>
    </row>
    <row r="10" spans="1:16" ht="13.5">
      <c r="A10" s="39" t="s">
        <v>38</v>
      </c>
      <c r="B10" s="42"/>
      <c r="C10" s="42">
        <v>35</v>
      </c>
      <c r="D10" s="42"/>
      <c r="E10" s="42">
        <v>3</v>
      </c>
      <c r="F10" s="42">
        <v>24</v>
      </c>
      <c r="G10" s="42"/>
      <c r="H10" s="42"/>
      <c r="I10" s="42">
        <v>685</v>
      </c>
      <c r="J10" s="42"/>
      <c r="K10" s="42"/>
      <c r="L10" s="42"/>
      <c r="M10" s="42">
        <v>136</v>
      </c>
      <c r="N10" s="42">
        <v>10</v>
      </c>
      <c r="O10" s="42">
        <v>416</v>
      </c>
      <c r="P10" s="41">
        <f t="shared" si="0"/>
        <v>1309</v>
      </c>
    </row>
    <row r="11" spans="1:16" ht="13.5">
      <c r="A11" s="39" t="s">
        <v>41</v>
      </c>
      <c r="B11" s="40"/>
      <c r="C11" s="40"/>
      <c r="D11" s="40"/>
      <c r="E11" s="40"/>
      <c r="F11" s="40"/>
      <c r="G11" s="40"/>
      <c r="H11" s="40"/>
      <c r="I11" s="40">
        <v>1381</v>
      </c>
      <c r="J11" s="40"/>
      <c r="K11" s="40"/>
      <c r="L11" s="40"/>
      <c r="M11" s="40"/>
      <c r="N11" s="40"/>
      <c r="O11" s="40"/>
      <c r="P11" s="41">
        <f t="shared" si="0"/>
        <v>1381</v>
      </c>
    </row>
    <row r="12" spans="1:16" ht="13.5">
      <c r="A12" s="39" t="s">
        <v>62</v>
      </c>
      <c r="B12" s="42"/>
      <c r="C12" s="42">
        <v>9</v>
      </c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1">
        <f t="shared" si="0"/>
        <v>9</v>
      </c>
    </row>
    <row r="13" spans="1:16" ht="13.5">
      <c r="A13" s="39" t="s">
        <v>63</v>
      </c>
      <c r="B13" s="40"/>
      <c r="C13" s="40">
        <v>22</v>
      </c>
      <c r="D13" s="40"/>
      <c r="E13" s="40"/>
      <c r="F13" s="40"/>
      <c r="G13" s="40"/>
      <c r="H13" s="40"/>
      <c r="I13" s="40">
        <v>99</v>
      </c>
      <c r="J13" s="40"/>
      <c r="K13" s="40"/>
      <c r="L13" s="40"/>
      <c r="M13" s="40"/>
      <c r="N13" s="40"/>
      <c r="O13" s="40"/>
      <c r="P13" s="41">
        <f t="shared" si="0"/>
        <v>121</v>
      </c>
    </row>
    <row r="14" spans="1:16" ht="13.5">
      <c r="A14" s="39" t="s">
        <v>50</v>
      </c>
      <c r="B14" s="42"/>
      <c r="C14" s="42"/>
      <c r="D14" s="42"/>
      <c r="E14" s="42"/>
      <c r="F14" s="42"/>
      <c r="G14" s="42"/>
      <c r="H14" s="42"/>
      <c r="I14" s="42">
        <v>4</v>
      </c>
      <c r="J14" s="42"/>
      <c r="K14" s="42"/>
      <c r="L14" s="42"/>
      <c r="M14" s="42"/>
      <c r="N14" s="42"/>
      <c r="O14" s="42"/>
      <c r="P14" s="41">
        <f t="shared" si="0"/>
        <v>4</v>
      </c>
    </row>
    <row r="15" spans="1:16" ht="13.5">
      <c r="A15" s="39" t="s">
        <v>53</v>
      </c>
      <c r="B15" s="40"/>
      <c r="C15" s="40">
        <v>5</v>
      </c>
      <c r="D15" s="40"/>
      <c r="E15" s="40"/>
      <c r="F15" s="40">
        <v>100</v>
      </c>
      <c r="G15" s="40"/>
      <c r="H15" s="40"/>
      <c r="I15" s="40">
        <v>1389</v>
      </c>
      <c r="J15" s="40"/>
      <c r="K15" s="40"/>
      <c r="L15" s="40"/>
      <c r="M15" s="40"/>
      <c r="N15" s="40">
        <v>647</v>
      </c>
      <c r="O15" s="40">
        <v>439</v>
      </c>
      <c r="P15" s="41">
        <f t="shared" si="0"/>
        <v>2580</v>
      </c>
    </row>
    <row r="16" spans="1:16" ht="13.5">
      <c r="A16" s="39" t="s">
        <v>56</v>
      </c>
      <c r="B16" s="42"/>
      <c r="C16" s="42">
        <v>34</v>
      </c>
      <c r="D16" s="42"/>
      <c r="E16" s="42">
        <v>6</v>
      </c>
      <c r="F16" s="42">
        <v>197</v>
      </c>
      <c r="G16" s="42"/>
      <c r="H16" s="42"/>
      <c r="I16" s="42">
        <v>560</v>
      </c>
      <c r="J16" s="42">
        <v>2</v>
      </c>
      <c r="K16" s="42"/>
      <c r="L16" s="42"/>
      <c r="M16" s="42">
        <v>14</v>
      </c>
      <c r="N16" s="42">
        <v>510</v>
      </c>
      <c r="O16" s="42">
        <v>6</v>
      </c>
      <c r="P16" s="41">
        <f t="shared" si="0"/>
        <v>1329</v>
      </c>
    </row>
    <row r="17" spans="1:16" ht="13.5">
      <c r="A17" s="39" t="s">
        <v>24</v>
      </c>
      <c r="B17" s="40"/>
      <c r="C17" s="40">
        <v>24</v>
      </c>
      <c r="D17" s="40"/>
      <c r="E17" s="40"/>
      <c r="F17" s="40">
        <v>275</v>
      </c>
      <c r="G17" s="40"/>
      <c r="H17" s="40"/>
      <c r="I17" s="40">
        <v>160</v>
      </c>
      <c r="J17" s="40"/>
      <c r="K17" s="40"/>
      <c r="L17" s="40"/>
      <c r="M17" s="40"/>
      <c r="N17" s="40"/>
      <c r="O17" s="40">
        <v>972</v>
      </c>
      <c r="P17" s="41">
        <f t="shared" si="0"/>
        <v>1431</v>
      </c>
    </row>
    <row r="18" spans="1:16" ht="13.5">
      <c r="A18" s="39" t="s">
        <v>71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1">
        <f t="shared" si="0"/>
        <v>0</v>
      </c>
    </row>
    <row r="19" spans="1:16" ht="13.5">
      <c r="A19" s="39" t="s">
        <v>30</v>
      </c>
      <c r="B19" s="40"/>
      <c r="C19" s="40">
        <v>166</v>
      </c>
      <c r="D19" s="40">
        <v>1</v>
      </c>
      <c r="E19" s="40">
        <v>25</v>
      </c>
      <c r="F19" s="40">
        <v>710</v>
      </c>
      <c r="G19" s="40"/>
      <c r="H19" s="40"/>
      <c r="I19" s="40">
        <v>185</v>
      </c>
      <c r="J19" s="40"/>
      <c r="K19" s="40"/>
      <c r="L19" s="40"/>
      <c r="M19" s="40">
        <v>104</v>
      </c>
      <c r="N19" s="40">
        <v>1197</v>
      </c>
      <c r="O19" s="40">
        <v>1096</v>
      </c>
      <c r="P19" s="41">
        <f t="shared" si="0"/>
        <v>3484</v>
      </c>
    </row>
    <row r="20" spans="1:16" ht="13.5">
      <c r="A20" s="39" t="s">
        <v>72</v>
      </c>
      <c r="B20" s="42"/>
      <c r="C20" s="42"/>
      <c r="D20" s="42"/>
      <c r="E20" s="42">
        <v>32</v>
      </c>
      <c r="F20" s="42">
        <v>5</v>
      </c>
      <c r="G20" s="42"/>
      <c r="H20" s="42"/>
      <c r="I20" s="42"/>
      <c r="J20" s="42"/>
      <c r="K20" s="42"/>
      <c r="L20" s="42"/>
      <c r="M20" s="42">
        <v>1</v>
      </c>
      <c r="N20" s="42"/>
      <c r="O20" s="42"/>
      <c r="P20" s="41">
        <f t="shared" si="0"/>
        <v>38</v>
      </c>
    </row>
    <row r="21" spans="1:16" ht="13.5">
      <c r="A21" s="39" t="s">
        <v>36</v>
      </c>
      <c r="B21" s="40"/>
      <c r="C21" s="40">
        <v>14</v>
      </c>
      <c r="D21" s="40"/>
      <c r="E21" s="40">
        <v>3</v>
      </c>
      <c r="F21" s="40">
        <v>6</v>
      </c>
      <c r="G21" s="40"/>
      <c r="H21" s="40"/>
      <c r="I21" s="40">
        <v>31</v>
      </c>
      <c r="J21" s="40"/>
      <c r="K21" s="40"/>
      <c r="L21" s="40"/>
      <c r="M21" s="40">
        <v>5</v>
      </c>
      <c r="N21" s="40">
        <v>1</v>
      </c>
      <c r="O21" s="40">
        <v>3</v>
      </c>
      <c r="P21" s="41">
        <f t="shared" si="0"/>
        <v>63</v>
      </c>
    </row>
    <row r="22" spans="1:16" ht="13.5">
      <c r="A22" s="39" t="s">
        <v>39</v>
      </c>
      <c r="B22" s="42"/>
      <c r="C22" s="42"/>
      <c r="D22" s="42"/>
      <c r="E22" s="42"/>
      <c r="F22" s="42"/>
      <c r="G22" s="42"/>
      <c r="H22" s="42"/>
      <c r="I22" s="42">
        <v>7</v>
      </c>
      <c r="J22" s="42"/>
      <c r="K22" s="42"/>
      <c r="L22" s="42"/>
      <c r="M22" s="42"/>
      <c r="N22" s="42"/>
      <c r="O22" s="42"/>
      <c r="P22" s="41">
        <f t="shared" si="0"/>
        <v>7</v>
      </c>
    </row>
    <row r="23" spans="1:16" ht="13.5">
      <c r="A23" s="39" t="s">
        <v>42</v>
      </c>
      <c r="B23" s="40"/>
      <c r="C23" s="40">
        <v>6</v>
      </c>
      <c r="D23" s="40"/>
      <c r="E23" s="40"/>
      <c r="F23" s="40">
        <v>89</v>
      </c>
      <c r="G23" s="40"/>
      <c r="H23" s="40"/>
      <c r="I23" s="40">
        <v>3</v>
      </c>
      <c r="J23" s="40"/>
      <c r="K23" s="40"/>
      <c r="L23" s="40"/>
      <c r="M23" s="40"/>
      <c r="N23" s="40">
        <v>10</v>
      </c>
      <c r="O23" s="40"/>
      <c r="P23" s="41">
        <f t="shared" si="0"/>
        <v>108</v>
      </c>
    </row>
    <row r="24" spans="1:16" ht="13.5">
      <c r="A24" s="39" t="s">
        <v>48</v>
      </c>
      <c r="B24" s="42"/>
      <c r="C24" s="42">
        <v>22</v>
      </c>
      <c r="D24" s="42"/>
      <c r="E24" s="42"/>
      <c r="F24" s="42">
        <v>13</v>
      </c>
      <c r="G24" s="42"/>
      <c r="H24" s="42"/>
      <c r="I24" s="42">
        <v>79</v>
      </c>
      <c r="J24" s="42"/>
      <c r="K24" s="42"/>
      <c r="L24" s="42"/>
      <c r="M24" s="42">
        <v>71</v>
      </c>
      <c r="N24" s="42"/>
      <c r="O24" s="42">
        <v>414</v>
      </c>
      <c r="P24" s="41">
        <f t="shared" si="0"/>
        <v>599</v>
      </c>
    </row>
    <row r="25" spans="1:16" ht="13.5">
      <c r="A25" s="39" t="s">
        <v>51</v>
      </c>
      <c r="B25" s="40"/>
      <c r="C25" s="40"/>
      <c r="D25" s="40"/>
      <c r="E25" s="40"/>
      <c r="F25" s="40"/>
      <c r="G25" s="40"/>
      <c r="H25" s="40"/>
      <c r="I25" s="40">
        <v>18</v>
      </c>
      <c r="J25" s="40"/>
      <c r="K25" s="40"/>
      <c r="L25" s="40"/>
      <c r="M25" s="40"/>
      <c r="N25" s="40">
        <v>3</v>
      </c>
      <c r="O25" s="40"/>
      <c r="P25" s="41">
        <f t="shared" si="0"/>
        <v>21</v>
      </c>
    </row>
    <row r="26" spans="1:16" ht="13.5">
      <c r="A26" s="39" t="s">
        <v>54</v>
      </c>
      <c r="B26" s="42"/>
      <c r="C26" s="42">
        <v>50</v>
      </c>
      <c r="D26" s="42"/>
      <c r="E26" s="42"/>
      <c r="F26" s="42">
        <v>252</v>
      </c>
      <c r="G26" s="42"/>
      <c r="H26" s="42"/>
      <c r="I26" s="42">
        <v>1438</v>
      </c>
      <c r="J26" s="42">
        <v>1</v>
      </c>
      <c r="K26" s="42">
        <v>1</v>
      </c>
      <c r="L26" s="42"/>
      <c r="M26" s="42"/>
      <c r="N26" s="42">
        <v>340</v>
      </c>
      <c r="O26" s="42">
        <v>442</v>
      </c>
      <c r="P26" s="41">
        <f t="shared" si="0"/>
        <v>2524</v>
      </c>
    </row>
    <row r="27" spans="1:16" ht="13.5">
      <c r="A27" s="39" t="s">
        <v>73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1">
        <f t="shared" si="0"/>
        <v>0</v>
      </c>
    </row>
    <row r="28" spans="1:16" ht="13.5">
      <c r="A28" s="39" t="s">
        <v>65</v>
      </c>
      <c r="B28" s="42"/>
      <c r="C28" s="42">
        <v>184</v>
      </c>
      <c r="D28" s="42">
        <v>1</v>
      </c>
      <c r="E28" s="42">
        <v>5</v>
      </c>
      <c r="F28" s="42">
        <v>1511</v>
      </c>
      <c r="G28" s="42"/>
      <c r="H28" s="42"/>
      <c r="I28" s="42">
        <v>5630</v>
      </c>
      <c r="J28" s="42"/>
      <c r="K28" s="42"/>
      <c r="L28" s="42"/>
      <c r="M28" s="42">
        <v>27</v>
      </c>
      <c r="N28" s="42">
        <v>1150</v>
      </c>
      <c r="O28" s="42">
        <v>2512</v>
      </c>
      <c r="P28" s="41">
        <f t="shared" si="0"/>
        <v>11020</v>
      </c>
    </row>
    <row r="29" spans="1:16" ht="13.5">
      <c r="A29" s="39" t="s">
        <v>31</v>
      </c>
      <c r="B29" s="40"/>
      <c r="C29" s="40"/>
      <c r="D29" s="40"/>
      <c r="E29" s="40"/>
      <c r="F29" s="40"/>
      <c r="G29" s="40"/>
      <c r="H29" s="40"/>
      <c r="I29" s="40">
        <v>1</v>
      </c>
      <c r="J29" s="40"/>
      <c r="K29" s="40"/>
      <c r="L29" s="40"/>
      <c r="M29" s="40"/>
      <c r="N29" s="40"/>
      <c r="O29" s="40">
        <v>1</v>
      </c>
      <c r="P29" s="41">
        <f t="shared" si="0"/>
        <v>2</v>
      </c>
    </row>
    <row r="30" spans="1:16" ht="13.5">
      <c r="A30" s="39" t="s">
        <v>34</v>
      </c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1">
        <f t="shared" si="0"/>
        <v>0</v>
      </c>
    </row>
    <row r="31" spans="1:16" ht="13.5">
      <c r="A31" s="39" t="s">
        <v>37</v>
      </c>
      <c r="B31" s="40"/>
      <c r="C31" s="40">
        <v>69</v>
      </c>
      <c r="D31" s="40"/>
      <c r="E31" s="40">
        <v>1</v>
      </c>
      <c r="F31" s="40">
        <v>901</v>
      </c>
      <c r="G31" s="40"/>
      <c r="H31" s="40"/>
      <c r="I31" s="40">
        <v>218</v>
      </c>
      <c r="J31" s="40"/>
      <c r="K31" s="40"/>
      <c r="L31" s="40"/>
      <c r="M31" s="40">
        <v>987</v>
      </c>
      <c r="N31" s="40">
        <v>857</v>
      </c>
      <c r="O31" s="40">
        <v>1665</v>
      </c>
      <c r="P31" s="41">
        <f t="shared" si="0"/>
        <v>4698</v>
      </c>
    </row>
    <row r="32" spans="1:16" ht="13.5">
      <c r="A32" s="39" t="s">
        <v>66</v>
      </c>
      <c r="B32" s="42"/>
      <c r="C32" s="42">
        <v>41</v>
      </c>
      <c r="D32" s="42"/>
      <c r="E32" s="42">
        <v>28</v>
      </c>
      <c r="F32" s="42">
        <v>5</v>
      </c>
      <c r="G32" s="42"/>
      <c r="H32" s="42"/>
      <c r="I32" s="42">
        <v>69</v>
      </c>
      <c r="J32" s="42"/>
      <c r="K32" s="42"/>
      <c r="L32" s="42"/>
      <c r="M32" s="42"/>
      <c r="N32" s="42">
        <v>59</v>
      </c>
      <c r="O32" s="42">
        <v>2</v>
      </c>
      <c r="P32" s="41">
        <f t="shared" si="0"/>
        <v>204</v>
      </c>
    </row>
    <row r="33" spans="1:16" ht="13.5">
      <c r="A33" s="39" t="s">
        <v>43</v>
      </c>
      <c r="B33" s="40"/>
      <c r="C33" s="40">
        <v>77</v>
      </c>
      <c r="D33" s="40"/>
      <c r="E33" s="40">
        <v>89</v>
      </c>
      <c r="F33" s="40"/>
      <c r="G33" s="40"/>
      <c r="H33" s="40"/>
      <c r="I33" s="40">
        <v>30</v>
      </c>
      <c r="J33" s="40"/>
      <c r="K33" s="40"/>
      <c r="L33" s="40"/>
      <c r="M33" s="40">
        <v>2</v>
      </c>
      <c r="N33" s="40">
        <v>17</v>
      </c>
      <c r="O33" s="40">
        <v>3</v>
      </c>
      <c r="P33" s="41">
        <f t="shared" si="0"/>
        <v>218</v>
      </c>
    </row>
    <row r="34" spans="1:16" ht="13.5">
      <c r="A34" s="39" t="s">
        <v>46</v>
      </c>
      <c r="B34" s="42"/>
      <c r="C34" s="42">
        <v>51</v>
      </c>
      <c r="D34" s="42"/>
      <c r="E34" s="42">
        <v>7</v>
      </c>
      <c r="F34" s="42">
        <v>440</v>
      </c>
      <c r="G34" s="42"/>
      <c r="H34" s="42"/>
      <c r="I34" s="42">
        <v>855</v>
      </c>
      <c r="J34" s="42"/>
      <c r="K34" s="42"/>
      <c r="L34" s="42"/>
      <c r="M34" s="42">
        <v>388</v>
      </c>
      <c r="N34" s="42">
        <v>11</v>
      </c>
      <c r="O34" s="42">
        <v>2</v>
      </c>
      <c r="P34" s="41">
        <f t="shared" si="0"/>
        <v>1754</v>
      </c>
    </row>
    <row r="35" spans="1:16" ht="13.5">
      <c r="A35" s="39" t="s">
        <v>49</v>
      </c>
      <c r="B35" s="40"/>
      <c r="C35" s="40">
        <v>13</v>
      </c>
      <c r="D35" s="40"/>
      <c r="E35" s="40"/>
      <c r="F35" s="40">
        <v>38</v>
      </c>
      <c r="G35" s="40"/>
      <c r="H35" s="40"/>
      <c r="I35" s="40">
        <v>355</v>
      </c>
      <c r="J35" s="40"/>
      <c r="K35" s="40"/>
      <c r="L35" s="40"/>
      <c r="M35" s="40"/>
      <c r="N35" s="40"/>
      <c r="O35" s="40">
        <v>101</v>
      </c>
      <c r="P35" s="41">
        <f t="shared" si="0"/>
        <v>507</v>
      </c>
    </row>
    <row r="36" spans="1:16" ht="13.5">
      <c r="A36" s="39" t="s">
        <v>67</v>
      </c>
      <c r="B36" s="42">
        <v>1</v>
      </c>
      <c r="C36" s="42">
        <v>61</v>
      </c>
      <c r="D36" s="42"/>
      <c r="E36" s="42">
        <v>61</v>
      </c>
      <c r="F36" s="42">
        <v>1609</v>
      </c>
      <c r="G36" s="42"/>
      <c r="H36" s="42"/>
      <c r="I36" s="42">
        <v>5272</v>
      </c>
      <c r="J36" s="42"/>
      <c r="K36" s="42"/>
      <c r="L36" s="42"/>
      <c r="M36" s="42">
        <v>693</v>
      </c>
      <c r="N36" s="42">
        <v>3546</v>
      </c>
      <c r="O36" s="42">
        <v>8456</v>
      </c>
      <c r="P36" s="41">
        <f t="shared" si="0"/>
        <v>19699</v>
      </c>
    </row>
    <row r="37" spans="1:16" ht="13.5">
      <c r="A37" s="39" t="s">
        <v>55</v>
      </c>
      <c r="B37" s="40"/>
      <c r="C37" s="40">
        <v>47</v>
      </c>
      <c r="D37" s="40"/>
      <c r="E37" s="40">
        <v>510</v>
      </c>
      <c r="F37" s="40">
        <v>433</v>
      </c>
      <c r="G37" s="40"/>
      <c r="H37" s="40"/>
      <c r="I37" s="40">
        <v>469</v>
      </c>
      <c r="J37" s="40"/>
      <c r="K37" s="40">
        <v>2</v>
      </c>
      <c r="L37" s="40"/>
      <c r="M37" s="40">
        <v>406</v>
      </c>
      <c r="N37" s="40">
        <v>2</v>
      </c>
      <c r="O37" s="40">
        <v>1976</v>
      </c>
      <c r="P37" s="41">
        <f t="shared" si="0"/>
        <v>3845</v>
      </c>
    </row>
    <row r="38" spans="1:16" ht="27.95" customHeight="1">
      <c r="A38" s="43" t="s">
        <v>74</v>
      </c>
      <c r="B38" s="44">
        <f>SUM(B5:B37)</f>
        <v>3</v>
      </c>
      <c r="C38" s="44">
        <f t="shared" ref="C38:O38" si="1">SUM(C5:C37)</f>
        <v>1031</v>
      </c>
      <c r="D38" s="44">
        <f t="shared" si="1"/>
        <v>2</v>
      </c>
      <c r="E38" s="44">
        <f t="shared" si="1"/>
        <v>788</v>
      </c>
      <c r="F38" s="44">
        <f t="shared" si="1"/>
        <v>7572</v>
      </c>
      <c r="G38" s="44">
        <f t="shared" si="1"/>
        <v>0</v>
      </c>
      <c r="H38" s="44">
        <f t="shared" si="1"/>
        <v>0</v>
      </c>
      <c r="I38" s="44">
        <f t="shared" si="1"/>
        <v>19957</v>
      </c>
      <c r="J38" s="44">
        <f t="shared" si="1"/>
        <v>3</v>
      </c>
      <c r="K38" s="44">
        <f t="shared" si="1"/>
        <v>3</v>
      </c>
      <c r="L38" s="44">
        <f t="shared" si="1"/>
        <v>0</v>
      </c>
      <c r="M38" s="44">
        <f t="shared" si="1"/>
        <v>3019</v>
      </c>
      <c r="N38" s="44">
        <f t="shared" si="1"/>
        <v>8506</v>
      </c>
      <c r="O38" s="44">
        <f t="shared" si="1"/>
        <v>19323</v>
      </c>
      <c r="P38" s="44">
        <f>SUM(B38:O38)</f>
        <v>60207</v>
      </c>
    </row>
    <row r="40" spans="1:16" ht="13.5" thickBot="1"/>
    <row r="41" spans="1:16" ht="12.75" customHeight="1">
      <c r="B41" s="52" t="s">
        <v>60</v>
      </c>
      <c r="C41" s="53"/>
    </row>
    <row r="42" spans="1:16" ht="13.5" customHeight="1" thickBot="1">
      <c r="B42" s="54"/>
      <c r="C42" s="55"/>
    </row>
  </sheetData>
  <mergeCells count="1">
    <mergeCell ref="B41:C42"/>
  </mergeCells>
  <hyperlinks>
    <hyperlink ref="B41:C42" location="TOTAL!A1" display="☰  ÍNDICE" xr:uid="{E2BBB620-9109-49C1-A7EF-033FEECB61A2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41A4CB699CC34D9F140CF77D555F80" ma:contentTypeVersion="6" ma:contentTypeDescription="Crear nuevo documento." ma:contentTypeScope="" ma:versionID="37ce76f64ab4f9a00fcfe69352aaf257">
  <xsd:schema xmlns:xsd="http://www.w3.org/2001/XMLSchema" xmlns:xs="http://www.w3.org/2001/XMLSchema" xmlns:p="http://schemas.microsoft.com/office/2006/metadata/properties" xmlns:ns2="69a13e59-5612-4ba7-a064-e0906c1ddf2b" xmlns:ns3="20f4ec4e-09e4-4a0c-8e9f-ad65eaf84147" targetNamespace="http://schemas.microsoft.com/office/2006/metadata/properties" ma:root="true" ma:fieldsID="8f41d95216526846c998f8b12f00d030" ns2:_="" ns3:_="">
    <xsd:import namespace="69a13e59-5612-4ba7-a064-e0906c1ddf2b"/>
    <xsd:import namespace="20f4ec4e-09e4-4a0c-8e9f-ad65eaf841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13e59-5612-4ba7-a064-e0906c1ddf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4ec4e-09e4-4a0c-8e9f-ad65eaf8414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7AC7F4-7FBA-43A7-AEB5-344ABF1241D2}"/>
</file>

<file path=customXml/itemProps2.xml><?xml version="1.0" encoding="utf-8"?>
<ds:datastoreItem xmlns:ds="http://schemas.openxmlformats.org/officeDocument/2006/customXml" ds:itemID="{2AFEA206-900F-4F7A-9F71-30ECED9F68AA}"/>
</file>

<file path=customXml/itemProps3.xml><?xml version="1.0" encoding="utf-8"?>
<ds:datastoreItem xmlns:ds="http://schemas.openxmlformats.org/officeDocument/2006/customXml" ds:itemID="{7F2FD9FC-47ED-4443-BD13-424777B0BAD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Paniagua Tejo, M Teresa</dc:creator>
  <cp:keywords/>
  <dc:description/>
  <cp:lastModifiedBy>Saenz Heras, Arturo</cp:lastModifiedBy>
  <cp:revision/>
  <dcterms:created xsi:type="dcterms:W3CDTF">2019-10-15T11:00:07Z</dcterms:created>
  <dcterms:modified xsi:type="dcterms:W3CDTF">2026-10-15T09:58:33Z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0x010100F441A4CB699CC34D9F140CF77D555F80</vt:lpwstr>
  </property>
</Properties>
</file>